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L:\Price Transparency\2026\SS\Final\Correct 07-17\"/>
    </mc:Choice>
  </mc:AlternateContent>
  <xr:revisionPtr revIDLastSave="0" documentId="8_{F7D3237E-904C-4511-89EC-5B8DD4B92024}" xr6:coauthVersionLast="47" xr6:coauthVersionMax="47" xr10:uidLastSave="{00000000-0000-0000-0000-000000000000}"/>
  <bookViews>
    <workbookView xWindow="25695" yWindow="0" windowWidth="26010" windowHeight="20985" xr2:uid="{00000000-000D-0000-FFFF-FFFF00000000}"/>
  </bookViews>
  <sheets>
    <sheet name="Sheet1 (2)" sheetId="3" r:id="rId1"/>
    <sheet name="Sheet1" sheetId="4" r:id="rId2"/>
  </sheets>
  <definedNames>
    <definedName name="_xlnm._FilterDatabase" localSheetId="0" hidden="1">'Sheet1 (2)'!$C$13:$D$514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G20" i="3" l="1"/>
  <c r="AG21" i="3"/>
  <c r="AG19" i="3"/>
  <c r="AG514" i="3"/>
  <c r="AG513" i="3"/>
  <c r="AG512" i="3"/>
  <c r="AG511" i="3"/>
  <c r="AG510" i="3"/>
  <c r="AG509" i="3"/>
  <c r="AG508" i="3"/>
  <c r="AG507" i="3"/>
  <c r="AG506" i="3"/>
  <c r="AG505" i="3"/>
  <c r="AG504" i="3"/>
  <c r="AG503" i="3"/>
  <c r="AG502" i="3"/>
  <c r="AG501" i="3"/>
  <c r="AG500" i="3"/>
  <c r="AG499" i="3"/>
  <c r="AG498" i="3"/>
  <c r="AG497" i="3"/>
  <c r="AG496" i="3"/>
  <c r="AG495" i="3"/>
  <c r="AG494" i="3"/>
  <c r="AG493" i="3"/>
  <c r="AG492" i="3"/>
  <c r="AG491" i="3"/>
  <c r="AG490" i="3"/>
  <c r="AG489" i="3"/>
  <c r="AG488" i="3"/>
  <c r="AG487" i="3"/>
  <c r="AG486" i="3"/>
  <c r="AG485" i="3"/>
  <c r="AG484" i="3"/>
  <c r="AG483" i="3"/>
  <c r="AG482" i="3"/>
  <c r="AG481" i="3"/>
  <c r="AG480" i="3"/>
  <c r="AG479" i="3"/>
  <c r="AG478" i="3"/>
  <c r="AG477" i="3"/>
  <c r="AG476" i="3"/>
  <c r="AG475" i="3"/>
  <c r="AG474" i="3"/>
  <c r="AG473" i="3"/>
  <c r="AG472" i="3"/>
  <c r="AG471" i="3"/>
  <c r="AG470" i="3"/>
  <c r="AG469" i="3"/>
  <c r="AG468" i="3"/>
  <c r="AG467" i="3"/>
  <c r="AG466" i="3"/>
  <c r="AG465" i="3"/>
  <c r="AG464" i="3"/>
  <c r="AG463" i="3"/>
  <c r="AG462" i="3"/>
  <c r="AG461" i="3"/>
  <c r="AG460" i="3"/>
  <c r="AG459" i="3"/>
  <c r="AG458" i="3"/>
  <c r="AG457" i="3"/>
  <c r="AG456" i="3"/>
  <c r="AG455" i="3"/>
  <c r="AG454" i="3"/>
  <c r="AG453" i="3"/>
  <c r="AG452" i="3"/>
  <c r="AG451" i="3"/>
  <c r="AG450" i="3"/>
  <c r="AG449" i="3"/>
  <c r="AG448" i="3"/>
  <c r="AG447" i="3"/>
  <c r="AG446" i="3"/>
  <c r="AG445" i="3"/>
  <c r="AG444" i="3"/>
  <c r="AG443" i="3"/>
  <c r="AG442" i="3"/>
  <c r="AG441" i="3"/>
  <c r="AG440" i="3"/>
  <c r="AG439" i="3"/>
  <c r="AG438" i="3"/>
  <c r="AG437" i="3"/>
  <c r="AG436" i="3"/>
  <c r="AG435" i="3"/>
  <c r="AG434" i="3"/>
  <c r="AG433" i="3"/>
  <c r="AG432" i="3"/>
  <c r="AG431" i="3"/>
  <c r="AG430" i="3"/>
  <c r="AG429" i="3"/>
  <c r="AG428" i="3"/>
  <c r="AG427" i="3"/>
  <c r="AG426" i="3"/>
  <c r="AG425" i="3"/>
  <c r="AG424" i="3"/>
  <c r="AG423" i="3"/>
  <c r="AG422" i="3"/>
  <c r="AG421" i="3"/>
  <c r="AG420" i="3"/>
  <c r="AG419" i="3"/>
  <c r="AG418" i="3"/>
  <c r="AG417" i="3"/>
  <c r="AG416" i="3"/>
  <c r="AG415" i="3"/>
  <c r="AG414" i="3"/>
  <c r="AG413" i="3"/>
  <c r="AG412" i="3"/>
  <c r="AG411" i="3"/>
  <c r="AG410" i="3"/>
  <c r="AG409" i="3"/>
  <c r="AG408" i="3"/>
  <c r="AG407" i="3"/>
  <c r="AG406" i="3"/>
  <c r="AG405" i="3"/>
  <c r="AG404" i="3"/>
  <c r="AG403" i="3"/>
  <c r="AG402" i="3"/>
  <c r="AG401" i="3"/>
  <c r="AG400" i="3"/>
  <c r="AG399" i="3"/>
  <c r="AG398" i="3"/>
  <c r="AG397" i="3"/>
  <c r="AG396" i="3"/>
  <c r="AG395" i="3"/>
  <c r="AG394" i="3"/>
  <c r="AG393" i="3"/>
  <c r="AG392" i="3"/>
  <c r="AG391" i="3"/>
  <c r="AG390" i="3"/>
  <c r="AG389" i="3"/>
  <c r="AG388" i="3"/>
  <c r="AG387" i="3"/>
  <c r="AG386" i="3"/>
  <c r="AG385" i="3"/>
  <c r="AG384" i="3"/>
  <c r="AG383" i="3"/>
  <c r="AG382" i="3"/>
  <c r="AG381" i="3"/>
  <c r="AG380" i="3"/>
  <c r="AG379" i="3"/>
  <c r="AG378" i="3"/>
  <c r="AG377" i="3"/>
  <c r="AG376" i="3"/>
  <c r="AG375" i="3"/>
  <c r="AG374" i="3"/>
  <c r="AG373" i="3"/>
  <c r="AG372" i="3"/>
  <c r="AG371" i="3"/>
  <c r="AG370" i="3"/>
  <c r="AG369" i="3"/>
  <c r="AG368" i="3"/>
  <c r="AG367" i="3"/>
  <c r="AG366" i="3"/>
  <c r="AG365" i="3"/>
  <c r="AG364" i="3"/>
  <c r="AG363" i="3"/>
  <c r="AG362" i="3"/>
  <c r="AG361" i="3"/>
  <c r="AG360" i="3"/>
  <c r="AG359" i="3"/>
  <c r="AG358" i="3"/>
  <c r="AG357" i="3"/>
  <c r="AG356" i="3"/>
  <c r="AG355" i="3"/>
  <c r="AG354" i="3"/>
  <c r="AG353" i="3"/>
  <c r="AG352" i="3"/>
  <c r="AG351" i="3"/>
  <c r="AG350" i="3"/>
  <c r="AG349" i="3"/>
  <c r="AG348" i="3"/>
  <c r="AG347" i="3"/>
  <c r="AG346" i="3"/>
  <c r="AG345" i="3"/>
  <c r="AG344" i="3"/>
  <c r="AG343" i="3"/>
  <c r="AG342" i="3"/>
  <c r="AG341" i="3"/>
  <c r="AG340" i="3"/>
  <c r="AG339" i="3"/>
  <c r="AG338" i="3"/>
  <c r="AG337" i="3"/>
  <c r="AG336" i="3"/>
  <c r="AG335" i="3"/>
  <c r="AG334" i="3"/>
  <c r="AG333" i="3"/>
  <c r="AG332" i="3"/>
  <c r="AG331" i="3"/>
  <c r="AG330" i="3"/>
  <c r="AG329" i="3"/>
  <c r="AG328" i="3"/>
  <c r="AG327" i="3"/>
  <c r="AG326" i="3"/>
  <c r="AG325" i="3"/>
  <c r="AG324" i="3"/>
  <c r="AG323" i="3"/>
  <c r="AG322" i="3"/>
  <c r="AG321" i="3"/>
  <c r="AG320" i="3"/>
  <c r="AG319" i="3"/>
  <c r="AG318" i="3"/>
  <c r="AG317" i="3"/>
  <c r="AG316" i="3"/>
  <c r="AG315" i="3"/>
  <c r="AG314" i="3"/>
  <c r="AG313" i="3"/>
  <c r="AG312" i="3"/>
  <c r="AG311" i="3"/>
  <c r="AG310" i="3"/>
  <c r="AG309" i="3"/>
  <c r="AG308" i="3"/>
  <c r="AG307" i="3"/>
  <c r="AG306" i="3"/>
  <c r="AG305" i="3"/>
  <c r="AG304" i="3"/>
  <c r="AG303" i="3"/>
  <c r="AG302" i="3"/>
  <c r="AG301" i="3"/>
  <c r="AG300" i="3"/>
  <c r="AG299" i="3"/>
  <c r="AG298" i="3"/>
  <c r="AG297" i="3"/>
  <c r="AG296" i="3"/>
  <c r="AG295" i="3"/>
  <c r="AG294" i="3"/>
  <c r="AG293" i="3"/>
  <c r="AG292" i="3"/>
  <c r="AG291" i="3"/>
  <c r="AG290" i="3"/>
  <c r="AG289" i="3"/>
  <c r="AG288" i="3"/>
  <c r="AG287" i="3"/>
  <c r="AG286" i="3"/>
  <c r="AG285" i="3"/>
  <c r="AG284" i="3"/>
  <c r="AG283" i="3"/>
  <c r="AG282" i="3"/>
  <c r="AG281" i="3"/>
  <c r="AG280" i="3"/>
  <c r="AG279" i="3"/>
  <c r="AG278" i="3"/>
  <c r="AG277" i="3"/>
  <c r="AG276" i="3"/>
  <c r="AG275" i="3"/>
  <c r="AG274" i="3"/>
  <c r="AG273" i="3"/>
  <c r="AG272" i="3"/>
  <c r="AG271" i="3"/>
  <c r="AG270" i="3"/>
  <c r="AG269" i="3"/>
  <c r="AG268" i="3"/>
  <c r="AG267" i="3"/>
  <c r="AG266" i="3"/>
  <c r="AG265" i="3"/>
  <c r="AG264" i="3"/>
  <c r="AG263" i="3"/>
  <c r="AG262" i="3"/>
  <c r="AG261" i="3"/>
  <c r="AG260" i="3"/>
  <c r="AG259" i="3"/>
  <c r="AG258" i="3"/>
  <c r="AG257" i="3"/>
  <c r="AG256" i="3"/>
  <c r="AG255" i="3"/>
  <c r="AG254" i="3"/>
  <c r="AG253" i="3"/>
  <c r="AG252" i="3"/>
  <c r="AG251" i="3"/>
  <c r="AG250" i="3"/>
  <c r="AG249" i="3"/>
  <c r="AG248" i="3"/>
  <c r="AG247" i="3"/>
  <c r="AG246" i="3"/>
  <c r="AG245" i="3"/>
  <c r="AG244" i="3"/>
  <c r="AG243" i="3"/>
  <c r="AG242" i="3"/>
  <c r="AG241" i="3"/>
  <c r="AG240" i="3"/>
  <c r="AG239" i="3"/>
  <c r="AG238" i="3"/>
  <c r="AG237" i="3"/>
  <c r="AG236" i="3"/>
  <c r="AG235" i="3"/>
  <c r="AG234" i="3"/>
  <c r="AG233" i="3"/>
  <c r="AG232" i="3"/>
  <c r="AG231" i="3"/>
  <c r="AG230" i="3"/>
  <c r="AG229" i="3"/>
  <c r="AG228" i="3"/>
  <c r="AG227" i="3"/>
  <c r="AG226" i="3"/>
  <c r="AG225" i="3"/>
  <c r="AG224" i="3"/>
  <c r="AG223" i="3"/>
  <c r="AG222" i="3"/>
  <c r="AG221" i="3"/>
  <c r="AG220" i="3"/>
  <c r="AG219" i="3"/>
  <c r="AG218" i="3"/>
  <c r="AG217" i="3"/>
  <c r="AG216" i="3"/>
  <c r="AG215" i="3"/>
  <c r="AG214" i="3"/>
  <c r="AG213" i="3"/>
  <c r="AG212" i="3"/>
  <c r="AG211" i="3"/>
  <c r="AG210" i="3"/>
  <c r="AG209" i="3"/>
  <c r="AG208" i="3"/>
  <c r="AG207" i="3"/>
  <c r="AG206" i="3"/>
  <c r="AG205" i="3"/>
  <c r="AG204" i="3"/>
  <c r="AG203" i="3"/>
  <c r="AG202" i="3"/>
  <c r="AG201" i="3"/>
  <c r="AG200" i="3"/>
  <c r="AG199" i="3"/>
  <c r="AG198" i="3"/>
  <c r="AG197" i="3"/>
  <c r="AG196" i="3"/>
  <c r="AG195" i="3"/>
  <c r="AG194" i="3"/>
  <c r="AG193" i="3"/>
  <c r="AG192" i="3"/>
  <c r="AG191" i="3"/>
  <c r="AG190" i="3"/>
  <c r="AG189" i="3"/>
  <c r="AG188" i="3"/>
  <c r="AG187" i="3"/>
  <c r="AG186" i="3"/>
  <c r="AG185" i="3"/>
  <c r="AG184" i="3"/>
  <c r="AG183" i="3"/>
  <c r="AG182" i="3"/>
  <c r="AG181" i="3"/>
  <c r="AG180" i="3"/>
  <c r="AG179" i="3"/>
  <c r="AG178" i="3"/>
  <c r="AG177" i="3"/>
  <c r="AG176" i="3"/>
  <c r="AG175" i="3"/>
  <c r="AG174" i="3"/>
  <c r="AG173" i="3"/>
  <c r="AG172" i="3"/>
  <c r="AG171" i="3"/>
  <c r="AG170" i="3"/>
  <c r="AG169" i="3"/>
  <c r="AG168" i="3"/>
  <c r="AG167" i="3"/>
  <c r="AG166" i="3"/>
  <c r="AG165" i="3"/>
  <c r="AG164" i="3"/>
  <c r="AG163" i="3"/>
  <c r="AG162" i="3"/>
  <c r="AG161" i="3"/>
  <c r="AG160" i="3"/>
  <c r="AG159" i="3"/>
  <c r="AG158" i="3"/>
  <c r="AG157" i="3"/>
  <c r="AG156" i="3"/>
  <c r="AG155" i="3"/>
  <c r="AG154" i="3"/>
  <c r="AG153" i="3"/>
  <c r="AG152" i="3"/>
  <c r="AG151" i="3"/>
  <c r="AG150" i="3"/>
  <c r="AG149" i="3"/>
  <c r="AG148" i="3"/>
  <c r="AG147" i="3"/>
  <c r="AG146" i="3"/>
  <c r="AG145" i="3"/>
  <c r="AG144" i="3"/>
  <c r="AG143" i="3"/>
  <c r="AG142" i="3"/>
  <c r="AG141" i="3"/>
  <c r="AG140" i="3"/>
  <c r="AG139" i="3"/>
  <c r="AG138" i="3"/>
  <c r="AG137" i="3"/>
  <c r="AG136" i="3"/>
  <c r="AG135" i="3"/>
  <c r="AG134" i="3"/>
  <c r="AG133" i="3"/>
  <c r="AG132" i="3"/>
  <c r="AG131" i="3"/>
  <c r="AG130" i="3"/>
  <c r="AG129" i="3"/>
  <c r="AG128" i="3"/>
  <c r="AG127" i="3"/>
  <c r="AG126" i="3"/>
  <c r="AG125" i="3"/>
  <c r="AG124" i="3"/>
  <c r="AG123" i="3"/>
  <c r="AG122" i="3"/>
  <c r="AG121" i="3"/>
  <c r="AG120" i="3"/>
  <c r="AG119" i="3"/>
  <c r="AG118" i="3"/>
  <c r="AG117" i="3"/>
  <c r="AG116" i="3"/>
  <c r="AG115" i="3"/>
  <c r="AG114" i="3"/>
  <c r="AG113" i="3"/>
  <c r="AG112" i="3"/>
  <c r="AG111" i="3"/>
  <c r="AG110" i="3"/>
  <c r="AG109" i="3"/>
  <c r="AG108" i="3"/>
  <c r="AG107" i="3"/>
  <c r="AG106" i="3"/>
  <c r="AG105" i="3"/>
  <c r="AG104" i="3"/>
  <c r="AG103" i="3"/>
  <c r="AG102" i="3"/>
  <c r="AG101" i="3"/>
  <c r="AG100" i="3"/>
  <c r="AG99" i="3"/>
  <c r="AG98" i="3"/>
  <c r="AG97" i="3"/>
  <c r="AG96" i="3"/>
  <c r="AG95" i="3"/>
  <c r="AG94" i="3"/>
  <c r="AG93" i="3"/>
  <c r="AG92" i="3"/>
  <c r="AG91" i="3"/>
  <c r="AG90" i="3"/>
  <c r="AG89" i="3"/>
  <c r="AG88" i="3"/>
  <c r="AG87" i="3"/>
  <c r="AG86" i="3"/>
  <c r="AG85" i="3"/>
  <c r="AG84" i="3"/>
  <c r="AG83" i="3"/>
  <c r="AG82" i="3"/>
  <c r="AG81" i="3"/>
  <c r="AG80" i="3"/>
  <c r="AG79" i="3"/>
  <c r="AG78" i="3"/>
  <c r="AG77" i="3"/>
  <c r="AG76" i="3"/>
  <c r="AG75" i="3"/>
  <c r="AG74" i="3"/>
  <c r="AG73" i="3"/>
  <c r="AG72" i="3"/>
  <c r="AG71" i="3"/>
  <c r="AG70" i="3"/>
  <c r="AG69" i="3"/>
  <c r="AG68" i="3"/>
  <c r="AG67" i="3"/>
  <c r="AG66" i="3"/>
  <c r="AG65" i="3"/>
  <c r="AG64" i="3"/>
  <c r="AG63" i="3"/>
  <c r="AG62" i="3"/>
  <c r="AG61" i="3"/>
  <c r="AG60" i="3"/>
  <c r="AG59" i="3"/>
  <c r="AG58" i="3"/>
  <c r="AG57" i="3"/>
  <c r="AG56" i="3"/>
  <c r="AG55" i="3"/>
  <c r="AG54" i="3"/>
  <c r="AG53" i="3"/>
  <c r="AG52" i="3"/>
  <c r="AG51" i="3"/>
  <c r="AG50" i="3"/>
  <c r="AG49" i="3"/>
  <c r="AG48" i="3"/>
  <c r="AG47" i="3"/>
  <c r="AG46" i="3"/>
  <c r="AG45" i="3"/>
  <c r="AG44" i="3"/>
  <c r="AG43" i="3"/>
  <c r="AG42" i="3"/>
  <c r="AG41" i="3"/>
  <c r="AG40" i="3"/>
  <c r="AG39" i="3"/>
  <c r="AG38" i="3"/>
  <c r="AG37" i="3"/>
  <c r="AG36" i="3"/>
  <c r="AG35" i="3"/>
  <c r="AG34" i="3"/>
  <c r="AG33" i="3"/>
  <c r="AG32" i="3"/>
  <c r="AG31" i="3"/>
  <c r="AG30" i="3"/>
  <c r="AG29" i="3"/>
  <c r="AG28" i="3"/>
  <c r="AG27" i="3"/>
  <c r="AG26" i="3"/>
  <c r="AG25" i="3"/>
  <c r="AG24" i="3"/>
  <c r="AG23" i="3"/>
  <c r="AG22" i="3"/>
  <c r="AG18" i="3"/>
  <c r="AG17" i="3"/>
  <c r="AG16" i="3"/>
  <c r="AG15" i="3"/>
  <c r="AG14" i="3"/>
  <c r="AF20" i="3"/>
  <c r="AF21" i="3"/>
  <c r="AF19" i="3"/>
  <c r="AE21" i="3"/>
  <c r="AE20" i="3"/>
  <c r="AE19" i="3"/>
  <c r="AC21" i="3"/>
  <c r="AC20" i="3"/>
  <c r="AC19" i="3"/>
  <c r="AD15" i="3" l="1"/>
  <c r="AD16" i="3"/>
  <c r="AD17" i="3"/>
  <c r="AD18" i="3"/>
  <c r="AD19" i="3"/>
  <c r="AD20" i="3"/>
  <c r="AD21" i="3"/>
  <c r="AD22" i="3"/>
  <c r="AD23" i="3"/>
  <c r="AD24" i="3"/>
  <c r="AD25" i="3"/>
  <c r="AD43" i="3"/>
  <c r="AD44" i="3"/>
  <c r="AD45" i="3"/>
  <c r="AD46" i="3"/>
  <c r="AD47" i="3"/>
  <c r="AD48" i="3"/>
  <c r="AD49" i="3"/>
  <c r="AD50" i="3"/>
  <c r="AD51" i="3"/>
  <c r="AD52" i="3"/>
  <c r="AD53" i="3"/>
  <c r="AD54" i="3"/>
  <c r="AD55" i="3"/>
  <c r="AD56" i="3"/>
  <c r="AD57" i="3"/>
  <c r="AD58" i="3"/>
  <c r="AD59" i="3"/>
  <c r="AD60" i="3"/>
  <c r="AD61" i="3"/>
  <c r="AD62" i="3"/>
  <c r="AD63" i="3"/>
  <c r="AD64" i="3"/>
  <c r="AD65" i="3"/>
  <c r="AD66" i="3"/>
  <c r="AD67" i="3"/>
  <c r="AD68" i="3"/>
  <c r="AD69" i="3"/>
  <c r="AD70" i="3"/>
  <c r="AD71" i="3"/>
  <c r="AD72" i="3"/>
  <c r="AD73" i="3"/>
  <c r="AD74" i="3"/>
  <c r="AD75" i="3"/>
  <c r="AD76" i="3"/>
  <c r="AD77" i="3"/>
  <c r="AD78" i="3"/>
  <c r="AD79" i="3"/>
  <c r="AD80" i="3"/>
  <c r="AD81" i="3"/>
  <c r="AD82" i="3"/>
  <c r="AD83" i="3"/>
  <c r="AD84" i="3"/>
  <c r="AD85" i="3"/>
  <c r="AD86" i="3"/>
  <c r="AD87" i="3"/>
  <c r="AD88" i="3"/>
  <c r="AD89" i="3"/>
  <c r="AD90" i="3"/>
  <c r="AD207" i="3"/>
  <c r="AD208" i="3"/>
  <c r="AD209" i="3"/>
  <c r="AD210" i="3"/>
  <c r="AD211" i="3"/>
  <c r="AD212" i="3"/>
  <c r="AD213" i="3"/>
  <c r="AD214" i="3"/>
  <c r="AD215" i="3"/>
  <c r="AD216" i="3"/>
  <c r="AD217" i="3"/>
  <c r="AD218" i="3"/>
  <c r="AD219" i="3"/>
  <c r="AD220" i="3"/>
  <c r="AD221" i="3"/>
  <c r="AD222" i="3"/>
  <c r="AD223" i="3"/>
  <c r="AD224" i="3"/>
  <c r="AD225" i="3"/>
  <c r="AD226" i="3"/>
  <c r="AD227" i="3"/>
  <c r="AD228" i="3"/>
  <c r="AD229" i="3"/>
  <c r="AD230" i="3"/>
  <c r="AD231" i="3"/>
  <c r="AD232" i="3"/>
  <c r="AD233" i="3"/>
  <c r="AD234" i="3"/>
  <c r="AD235" i="3"/>
  <c r="AD236" i="3"/>
  <c r="AD237" i="3"/>
  <c r="AD238" i="3"/>
  <c r="AD239" i="3"/>
  <c r="AD240" i="3"/>
  <c r="AD241" i="3"/>
  <c r="AD242" i="3"/>
  <c r="AD243" i="3"/>
  <c r="AD244" i="3"/>
  <c r="AD245" i="3"/>
  <c r="AD246" i="3"/>
  <c r="AD247" i="3"/>
  <c r="AD248" i="3"/>
  <c r="AD249" i="3"/>
  <c r="AD250" i="3"/>
  <c r="AD251" i="3"/>
  <c r="AD252" i="3"/>
  <c r="AD253" i="3"/>
  <c r="AD254" i="3"/>
  <c r="AD255" i="3"/>
  <c r="AD256" i="3"/>
  <c r="AD257" i="3"/>
  <c r="AD258" i="3"/>
  <c r="AD259" i="3"/>
  <c r="AD260" i="3"/>
  <c r="AD261" i="3"/>
  <c r="AD262" i="3"/>
  <c r="AD263" i="3"/>
  <c r="AD264" i="3"/>
  <c r="AD265" i="3"/>
  <c r="AD266" i="3"/>
  <c r="AD267" i="3"/>
  <c r="AD268" i="3"/>
  <c r="AD269" i="3"/>
  <c r="AD270" i="3"/>
  <c r="AD271" i="3"/>
  <c r="AD272" i="3"/>
  <c r="AD273" i="3"/>
  <c r="AD274" i="3"/>
  <c r="AD275" i="3"/>
  <c r="AD276" i="3"/>
  <c r="AD277" i="3"/>
  <c r="AD278" i="3"/>
  <c r="AD279" i="3"/>
  <c r="AD280" i="3"/>
  <c r="AD281" i="3"/>
  <c r="AD282" i="3"/>
  <c r="AD283" i="3"/>
  <c r="AD284" i="3"/>
  <c r="AD285" i="3"/>
  <c r="AD286" i="3"/>
  <c r="AD287" i="3"/>
  <c r="AD288" i="3"/>
  <c r="AD289" i="3"/>
  <c r="AD290" i="3"/>
  <c r="AD291" i="3"/>
  <c r="AD292" i="3"/>
  <c r="AD293" i="3"/>
  <c r="AD294" i="3"/>
  <c r="AD295" i="3"/>
  <c r="AD296" i="3"/>
  <c r="AD297" i="3"/>
  <c r="AD298" i="3"/>
  <c r="AD299" i="3"/>
  <c r="AD300" i="3"/>
  <c r="AD301" i="3"/>
  <c r="AD302" i="3"/>
  <c r="AD303" i="3"/>
  <c r="AD304" i="3"/>
  <c r="AD305" i="3"/>
  <c r="AD306" i="3"/>
  <c r="AD307" i="3"/>
  <c r="AD308" i="3"/>
  <c r="AD309" i="3"/>
  <c r="AD310" i="3"/>
  <c r="AD311" i="3"/>
  <c r="AD312" i="3"/>
  <c r="AD313" i="3"/>
  <c r="AD314" i="3"/>
  <c r="AD315" i="3"/>
  <c r="AD316" i="3"/>
  <c r="AD317" i="3"/>
  <c r="AD318" i="3"/>
  <c r="AD319" i="3"/>
  <c r="AD320" i="3"/>
  <c r="AD321" i="3"/>
  <c r="AD322" i="3"/>
  <c r="AD323" i="3"/>
  <c r="AD324" i="3"/>
  <c r="AD325" i="3"/>
  <c r="AD326" i="3"/>
  <c r="AD327" i="3"/>
  <c r="AD328" i="3"/>
  <c r="AD329" i="3"/>
  <c r="AD330" i="3"/>
  <c r="AD331" i="3"/>
  <c r="AD332" i="3"/>
  <c r="AD333" i="3"/>
  <c r="AD334" i="3"/>
  <c r="AD335" i="3"/>
  <c r="AD336" i="3"/>
  <c r="AD337" i="3"/>
  <c r="AD338" i="3"/>
  <c r="AD339" i="3"/>
  <c r="AD340" i="3"/>
  <c r="AD341" i="3"/>
  <c r="AD342" i="3"/>
  <c r="AD343" i="3"/>
  <c r="AD344" i="3"/>
  <c r="AD345" i="3"/>
  <c r="AD346" i="3"/>
  <c r="AD347" i="3"/>
  <c r="AD348" i="3"/>
  <c r="AD349" i="3"/>
  <c r="AD350" i="3"/>
  <c r="AD351" i="3"/>
  <c r="AD352" i="3"/>
  <c r="AD353" i="3"/>
  <c r="AD354" i="3"/>
  <c r="AD355" i="3"/>
  <c r="AD356" i="3"/>
  <c r="AD357" i="3"/>
  <c r="AD358" i="3"/>
  <c r="AD359" i="3"/>
  <c r="AD360" i="3"/>
  <c r="AD361" i="3"/>
  <c r="AD362" i="3"/>
  <c r="AD363" i="3"/>
  <c r="AD364" i="3"/>
  <c r="AD365" i="3"/>
  <c r="AD366" i="3"/>
  <c r="AD367" i="3"/>
  <c r="AD368" i="3"/>
  <c r="AD369" i="3"/>
  <c r="AD370" i="3"/>
  <c r="AD371" i="3"/>
  <c r="AD372" i="3"/>
  <c r="AD373" i="3"/>
  <c r="AD374" i="3"/>
  <c r="AD375" i="3"/>
  <c r="AD376" i="3"/>
  <c r="AD377" i="3"/>
  <c r="AD378" i="3"/>
  <c r="AD379" i="3"/>
  <c r="AD380" i="3"/>
  <c r="AD381" i="3"/>
  <c r="AD382" i="3"/>
  <c r="AD383" i="3"/>
  <c r="AD384" i="3"/>
  <c r="AD385" i="3"/>
  <c r="AD386" i="3"/>
  <c r="AD387" i="3"/>
  <c r="AD388" i="3"/>
  <c r="AD389" i="3"/>
  <c r="AD390" i="3"/>
  <c r="AD391" i="3"/>
  <c r="AD392" i="3"/>
  <c r="AD393" i="3"/>
  <c r="AD394" i="3"/>
  <c r="AD395" i="3"/>
  <c r="AD396" i="3"/>
  <c r="AD397" i="3"/>
  <c r="AD398" i="3"/>
  <c r="AD399" i="3"/>
  <c r="AD400" i="3"/>
  <c r="AD401" i="3"/>
  <c r="AD402" i="3"/>
  <c r="AD403" i="3"/>
  <c r="AD404" i="3"/>
  <c r="AD405" i="3"/>
  <c r="AD406" i="3"/>
  <c r="AD407" i="3"/>
  <c r="AD408" i="3"/>
  <c r="AD409" i="3"/>
  <c r="AD410" i="3"/>
  <c r="AD411" i="3"/>
  <c r="AD412" i="3"/>
  <c r="AD413" i="3"/>
  <c r="AD414" i="3"/>
  <c r="AD415" i="3"/>
  <c r="AD416" i="3"/>
  <c r="AD417" i="3"/>
  <c r="AD418" i="3"/>
  <c r="AD419" i="3"/>
  <c r="AD420" i="3"/>
  <c r="AD421" i="3"/>
  <c r="AD422" i="3"/>
  <c r="AD423" i="3"/>
  <c r="AD424" i="3"/>
  <c r="AD425" i="3"/>
  <c r="AD426" i="3"/>
  <c r="AD427" i="3"/>
  <c r="AD428" i="3"/>
  <c r="AD429" i="3"/>
  <c r="AD430" i="3"/>
  <c r="AD431" i="3"/>
  <c r="AD432" i="3"/>
  <c r="AD433" i="3"/>
  <c r="AD434" i="3"/>
  <c r="AD435" i="3"/>
  <c r="AD436" i="3"/>
  <c r="AD437" i="3"/>
  <c r="AD438" i="3"/>
  <c r="AD439" i="3"/>
  <c r="AD440" i="3"/>
  <c r="AD441" i="3"/>
  <c r="AD442" i="3"/>
  <c r="AD443" i="3"/>
  <c r="AD444" i="3"/>
  <c r="AD445" i="3"/>
  <c r="AD446" i="3"/>
  <c r="AD447" i="3"/>
  <c r="AD448" i="3"/>
  <c r="AD449" i="3"/>
  <c r="AD450" i="3"/>
  <c r="AD451" i="3"/>
  <c r="AD452" i="3"/>
  <c r="AD453" i="3"/>
  <c r="AD454" i="3"/>
  <c r="AD455" i="3"/>
  <c r="AD456" i="3"/>
  <c r="AD457" i="3"/>
  <c r="AD458" i="3"/>
  <c r="AD459" i="3"/>
  <c r="AD460" i="3"/>
  <c r="AD461" i="3"/>
  <c r="AD462" i="3"/>
  <c r="AD463" i="3"/>
  <c r="AD464" i="3"/>
  <c r="AD465" i="3"/>
  <c r="AD466" i="3"/>
  <c r="AD467" i="3"/>
  <c r="AD468" i="3"/>
  <c r="AD469" i="3"/>
  <c r="AD470" i="3"/>
  <c r="AD471" i="3"/>
  <c r="AD472" i="3"/>
  <c r="AD473" i="3"/>
  <c r="AD474" i="3"/>
  <c r="AD475" i="3"/>
  <c r="AD476" i="3"/>
  <c r="AD477" i="3"/>
  <c r="AD478" i="3"/>
  <c r="AD479" i="3"/>
  <c r="AD480" i="3"/>
  <c r="AD481" i="3"/>
  <c r="AD482" i="3"/>
  <c r="AD483" i="3"/>
  <c r="AD484" i="3"/>
  <c r="AD485" i="3"/>
  <c r="AD486" i="3"/>
  <c r="AD487" i="3"/>
  <c r="AD488" i="3"/>
  <c r="AD489" i="3"/>
  <c r="AD490" i="3"/>
  <c r="AD491" i="3"/>
  <c r="AD492" i="3"/>
  <c r="AD493" i="3"/>
  <c r="AD494" i="3"/>
  <c r="AD495" i="3"/>
  <c r="AD496" i="3"/>
  <c r="AD497" i="3"/>
  <c r="AD498" i="3"/>
  <c r="AD499" i="3"/>
  <c r="AD500" i="3"/>
  <c r="AD501" i="3"/>
  <c r="AD502" i="3"/>
  <c r="AD503" i="3"/>
  <c r="AD504" i="3"/>
  <c r="AD505" i="3"/>
  <c r="AD506" i="3"/>
  <c r="AD507" i="3"/>
  <c r="AD508" i="3"/>
  <c r="AD509" i="3"/>
  <c r="AD510" i="3"/>
  <c r="AD511" i="3"/>
  <c r="AD512" i="3"/>
  <c r="AD513" i="3"/>
  <c r="AD514" i="3"/>
  <c r="AD14" i="3"/>
  <c r="AP15" i="3"/>
  <c r="AP16" i="3"/>
  <c r="AD118" i="3" s="1"/>
  <c r="AP17" i="3"/>
  <c r="AD27" i="3" s="1"/>
  <c r="AP18" i="3"/>
  <c r="AD28" i="3" s="1"/>
  <c r="AP19" i="3"/>
  <c r="AD29" i="3" s="1"/>
  <c r="AP20" i="3"/>
  <c r="AD30" i="3" s="1"/>
  <c r="AP21" i="3"/>
  <c r="AP22" i="3"/>
  <c r="AD91" i="3" s="1"/>
  <c r="AP23" i="3"/>
  <c r="AD31" i="3" s="1"/>
  <c r="AP24" i="3"/>
  <c r="AP25" i="3"/>
  <c r="AD187" i="3" s="1"/>
  <c r="AP26" i="3"/>
  <c r="AD189" i="3" s="1"/>
  <c r="AP27" i="3"/>
  <c r="AD202" i="3" s="1"/>
  <c r="AP28" i="3"/>
  <c r="AD161" i="3" s="1"/>
  <c r="AP29" i="3"/>
  <c r="AD188" i="3" s="1"/>
  <c r="AP30" i="3"/>
  <c r="AD190" i="3" s="1"/>
  <c r="AP31" i="3"/>
  <c r="AD32" i="3" s="1"/>
  <c r="AP32" i="3"/>
  <c r="AD92" i="3" s="1"/>
  <c r="AP33" i="3"/>
  <c r="AD33" i="3" s="1"/>
  <c r="AP34" i="3"/>
  <c r="AD103" i="3" s="1"/>
  <c r="AP35" i="3"/>
  <c r="AD169" i="3" s="1"/>
  <c r="AP36" i="3"/>
  <c r="AD129" i="3" s="1"/>
  <c r="AP37" i="3"/>
  <c r="AD199" i="3" s="1"/>
  <c r="AP38" i="3"/>
  <c r="AD142" i="3" s="1"/>
  <c r="AP39" i="3"/>
  <c r="AD153" i="3" s="1"/>
  <c r="AP40" i="3"/>
  <c r="AD124" i="3" s="1"/>
  <c r="AP41" i="3"/>
  <c r="AD125" i="3" s="1"/>
  <c r="AP42" i="3"/>
  <c r="AD170" i="3" s="1"/>
  <c r="AP43" i="3"/>
  <c r="AD163" i="3" s="1"/>
  <c r="AP44" i="3"/>
  <c r="AD192" i="3" s="1"/>
  <c r="AP45" i="3"/>
  <c r="AD121" i="3" s="1"/>
  <c r="AP46" i="3"/>
  <c r="AD109" i="3" s="1"/>
  <c r="AP47" i="3"/>
  <c r="AD150" i="3" s="1"/>
  <c r="AP48" i="3"/>
  <c r="AD201" i="3" s="1"/>
  <c r="AP49" i="3"/>
  <c r="AP50" i="3"/>
  <c r="AD198" i="3" s="1"/>
  <c r="AP51" i="3"/>
  <c r="AD144" i="3" s="1"/>
  <c r="AP52" i="3"/>
  <c r="AD145" i="3" s="1"/>
  <c r="AP53" i="3"/>
  <c r="AD105" i="3" s="1"/>
  <c r="AP54" i="3"/>
  <c r="AD108" i="3" s="1"/>
  <c r="AP55" i="3"/>
  <c r="AD156" i="3" s="1"/>
  <c r="AP56" i="3"/>
  <c r="AD196" i="3" s="1"/>
  <c r="AP57" i="3"/>
  <c r="AD140" i="3" s="1"/>
  <c r="AP58" i="3"/>
  <c r="AD157" i="3" s="1"/>
  <c r="AP59" i="3"/>
  <c r="AD191" i="3" s="1"/>
  <c r="AP60" i="3"/>
  <c r="AD132" i="3" s="1"/>
  <c r="AP61" i="3"/>
  <c r="AP62" i="3"/>
  <c r="AD133" i="3" s="1"/>
  <c r="AP63" i="3"/>
  <c r="AP64" i="3"/>
  <c r="AD116" i="3" s="1"/>
  <c r="AP65" i="3"/>
  <c r="AD141" i="3" s="1"/>
  <c r="AP66" i="3"/>
  <c r="AD195" i="3" s="1"/>
  <c r="AP67" i="3"/>
  <c r="AD131" i="3" s="1"/>
  <c r="AP68" i="3"/>
  <c r="AD138" i="3" s="1"/>
  <c r="AP69" i="3"/>
  <c r="AD135" i="3" s="1"/>
  <c r="AP70" i="3"/>
  <c r="AD143" i="3" s="1"/>
  <c r="AP71" i="3"/>
  <c r="AD154" i="3" s="1"/>
  <c r="AP72" i="3"/>
  <c r="AD152" i="3" s="1"/>
  <c r="AP73" i="3"/>
  <c r="AD137" i="3" s="1"/>
  <c r="AP74" i="3"/>
  <c r="AD146" i="3" s="1"/>
  <c r="AP75" i="3"/>
  <c r="AP76" i="3"/>
  <c r="AD149" i="3" s="1"/>
  <c r="AP77" i="3"/>
  <c r="AD203" i="3" s="1"/>
  <c r="AP78" i="3"/>
  <c r="AD127" i="3" s="1"/>
  <c r="AP79" i="3"/>
  <c r="AD130" i="3" s="1"/>
  <c r="AP80" i="3"/>
  <c r="AD120" i="3" s="1"/>
  <c r="AP81" i="3"/>
  <c r="AD206" i="3" s="1"/>
  <c r="AP82" i="3"/>
  <c r="AD162" i="3" s="1"/>
  <c r="AP83" i="3"/>
  <c r="AD205" i="3" s="1"/>
  <c r="AP84" i="3"/>
  <c r="AD34" i="3" s="1"/>
  <c r="AP85" i="3"/>
  <c r="AP86" i="3"/>
  <c r="AP87" i="3"/>
  <c r="AD37" i="3" s="1"/>
  <c r="AP88" i="3"/>
  <c r="AD128" i="3" s="1"/>
  <c r="AP89" i="3"/>
  <c r="AD106" i="3" s="1"/>
  <c r="AP90" i="3"/>
  <c r="AD193" i="3" s="1"/>
  <c r="AP91" i="3"/>
  <c r="AD119" i="3" s="1"/>
  <c r="AP92" i="3"/>
  <c r="AD107" i="3" s="1"/>
  <c r="AP93" i="3"/>
  <c r="AP94" i="3"/>
  <c r="AD158" i="3" s="1"/>
  <c r="AP95" i="3"/>
  <c r="AD160" i="3" s="1"/>
  <c r="AP96" i="3"/>
  <c r="AP97" i="3"/>
  <c r="AD194" i="3" s="1"/>
  <c r="AP98" i="3"/>
  <c r="AD122" i="3" s="1"/>
  <c r="AP99" i="3"/>
  <c r="AD123" i="3" s="1"/>
  <c r="AP100" i="3"/>
  <c r="AD139" i="3" s="1"/>
  <c r="AP101" i="3"/>
  <c r="AD151" i="3" s="1"/>
  <c r="AP102" i="3"/>
  <c r="AD159" i="3" s="1"/>
  <c r="AP103" i="3"/>
  <c r="AD117" i="3" s="1"/>
  <c r="AP104" i="3"/>
  <c r="AD136" i="3" s="1"/>
  <c r="AP105" i="3"/>
  <c r="AD200" i="3" s="1"/>
  <c r="AP106" i="3"/>
  <c r="AD197" i="3" s="1"/>
  <c r="AP107" i="3"/>
  <c r="AD102" i="3" s="1"/>
  <c r="AP108" i="3"/>
  <c r="AD96" i="3" s="1"/>
  <c r="AP109" i="3"/>
  <c r="AD95" i="3" s="1"/>
  <c r="AP110" i="3"/>
  <c r="AD39" i="3" s="1"/>
  <c r="AP111" i="3"/>
  <c r="AD94" i="3" s="1"/>
  <c r="AP112" i="3"/>
  <c r="AP113" i="3"/>
  <c r="AD98" i="3" s="1"/>
  <c r="AP114" i="3"/>
  <c r="AD97" i="3" s="1"/>
  <c r="AP115" i="3"/>
  <c r="AD99" i="3" s="1"/>
  <c r="AP116" i="3"/>
  <c r="AP117" i="3"/>
  <c r="AD100" i="3" s="1"/>
  <c r="AP118" i="3"/>
  <c r="AP119" i="3"/>
  <c r="AD148" i="3" s="1"/>
  <c r="AP120" i="3"/>
  <c r="AD147" i="3" s="1"/>
  <c r="AP121" i="3"/>
  <c r="AD104" i="3" s="1"/>
  <c r="AP122" i="3"/>
  <c r="AD181" i="3" s="1"/>
  <c r="AP123" i="3"/>
  <c r="AD168" i="3" s="1"/>
  <c r="AP124" i="3"/>
  <c r="AD173" i="3" s="1"/>
  <c r="AP125" i="3"/>
  <c r="AD178" i="3" s="1"/>
  <c r="AP126" i="3"/>
  <c r="AD179" i="3" s="1"/>
  <c r="AP127" i="3"/>
  <c r="AD177" i="3" s="1"/>
  <c r="AP128" i="3"/>
  <c r="AD175" i="3" s="1"/>
  <c r="AP129" i="3"/>
  <c r="AD174" i="3" s="1"/>
  <c r="AP130" i="3"/>
  <c r="AD204" i="3" s="1"/>
  <c r="AP131" i="3"/>
  <c r="AD172" i="3" s="1"/>
  <c r="AP132" i="3"/>
  <c r="AD180" i="3" s="1"/>
  <c r="AP133" i="3"/>
  <c r="AD176" i="3" s="1"/>
  <c r="AP134" i="3"/>
  <c r="AD182" i="3" s="1"/>
  <c r="AP135" i="3"/>
  <c r="AD186" i="3" s="1"/>
  <c r="AP136" i="3"/>
  <c r="AD165" i="3" s="1"/>
  <c r="AP137" i="3"/>
  <c r="AD164" i="3" s="1"/>
  <c r="AP138" i="3"/>
  <c r="AD183" i="3" s="1"/>
  <c r="AP139" i="3"/>
  <c r="AD184" i="3" s="1"/>
  <c r="AP140" i="3"/>
  <c r="AD166" i="3" s="1"/>
  <c r="AP141" i="3"/>
  <c r="AD167" i="3" s="1"/>
  <c r="AP142" i="3"/>
  <c r="AD171" i="3" s="1"/>
  <c r="AP143" i="3"/>
  <c r="AD185" i="3" s="1"/>
  <c r="AP144" i="3"/>
  <c r="AD126" i="3" s="1"/>
  <c r="AP145" i="3"/>
  <c r="AD93" i="3" s="1"/>
  <c r="AP146" i="3"/>
  <c r="AD155" i="3" s="1"/>
  <c r="AP14" i="3"/>
  <c r="AD26" i="3" s="1"/>
  <c r="AA15" i="3"/>
  <c r="AB15" i="3"/>
  <c r="AC15" i="3"/>
  <c r="AE15" i="3"/>
  <c r="AF15" i="3"/>
  <c r="AA16" i="3"/>
  <c r="AB16" i="3"/>
  <c r="AC16" i="3"/>
  <c r="AE16" i="3"/>
  <c r="AF16" i="3"/>
  <c r="AA17" i="3"/>
  <c r="AB17" i="3"/>
  <c r="AC17" i="3"/>
  <c r="AE17" i="3"/>
  <c r="AF17" i="3"/>
  <c r="AA18" i="3"/>
  <c r="AB18" i="3"/>
  <c r="AC18" i="3"/>
  <c r="AE18" i="3"/>
  <c r="AF18" i="3"/>
  <c r="AA19" i="3"/>
  <c r="AB19" i="3"/>
  <c r="AA20" i="3"/>
  <c r="AB20" i="3"/>
  <c r="AA21" i="3"/>
  <c r="AB21" i="3"/>
  <c r="AA22" i="3"/>
  <c r="AB22" i="3"/>
  <c r="AC22" i="3"/>
  <c r="AE22" i="3"/>
  <c r="AF22" i="3"/>
  <c r="AA23" i="3"/>
  <c r="AB23" i="3"/>
  <c r="AC23" i="3"/>
  <c r="AE23" i="3"/>
  <c r="AF23" i="3"/>
  <c r="AA24" i="3"/>
  <c r="AB24" i="3"/>
  <c r="AC24" i="3"/>
  <c r="AE24" i="3"/>
  <c r="AF24" i="3"/>
  <c r="AA25" i="3"/>
  <c r="AB25" i="3"/>
  <c r="AC25" i="3"/>
  <c r="AE25" i="3"/>
  <c r="AF25" i="3"/>
  <c r="AA26" i="3"/>
  <c r="AB26" i="3"/>
  <c r="AC26" i="3"/>
  <c r="AE26" i="3"/>
  <c r="AF26" i="3"/>
  <c r="AA27" i="3"/>
  <c r="AB27" i="3"/>
  <c r="AC27" i="3"/>
  <c r="AE27" i="3"/>
  <c r="AF27" i="3"/>
  <c r="AA28" i="3"/>
  <c r="AB28" i="3"/>
  <c r="AC28" i="3"/>
  <c r="AE28" i="3"/>
  <c r="AF28" i="3"/>
  <c r="AA29" i="3"/>
  <c r="AB29" i="3"/>
  <c r="AC29" i="3"/>
  <c r="AE29" i="3"/>
  <c r="AF29" i="3"/>
  <c r="AA30" i="3"/>
  <c r="AB30" i="3"/>
  <c r="AC30" i="3"/>
  <c r="AE30" i="3"/>
  <c r="AF30" i="3"/>
  <c r="AA31" i="3"/>
  <c r="AB31" i="3"/>
  <c r="AC31" i="3"/>
  <c r="AE31" i="3"/>
  <c r="AF31" i="3"/>
  <c r="AA32" i="3"/>
  <c r="AB32" i="3"/>
  <c r="AC32" i="3"/>
  <c r="AE32" i="3"/>
  <c r="AF32" i="3"/>
  <c r="AA33" i="3"/>
  <c r="AB33" i="3"/>
  <c r="AC33" i="3"/>
  <c r="AE33" i="3"/>
  <c r="AF33" i="3"/>
  <c r="AA34" i="3"/>
  <c r="AB34" i="3"/>
  <c r="AC34" i="3"/>
  <c r="AE34" i="3"/>
  <c r="AF34" i="3"/>
  <c r="AA35" i="3"/>
  <c r="AB35" i="3"/>
  <c r="AC35" i="3"/>
  <c r="AE35" i="3"/>
  <c r="AF35" i="3"/>
  <c r="AA36" i="3"/>
  <c r="AB36" i="3"/>
  <c r="AC36" i="3"/>
  <c r="AE36" i="3"/>
  <c r="AF36" i="3"/>
  <c r="AA37" i="3"/>
  <c r="AB37" i="3"/>
  <c r="AC37" i="3"/>
  <c r="AE37" i="3"/>
  <c r="AF37" i="3"/>
  <c r="AA38" i="3"/>
  <c r="AB38" i="3"/>
  <c r="AC38" i="3"/>
  <c r="AE38" i="3"/>
  <c r="AF38" i="3"/>
  <c r="AA39" i="3"/>
  <c r="AB39" i="3"/>
  <c r="AC39" i="3"/>
  <c r="AE39" i="3"/>
  <c r="AF39" i="3"/>
  <c r="AA40" i="3"/>
  <c r="AB40" i="3"/>
  <c r="AC40" i="3"/>
  <c r="AE40" i="3"/>
  <c r="AF40" i="3"/>
  <c r="AA41" i="3"/>
  <c r="AB41" i="3"/>
  <c r="AC41" i="3"/>
  <c r="AE41" i="3"/>
  <c r="AF41" i="3"/>
  <c r="AA42" i="3"/>
  <c r="AB42" i="3"/>
  <c r="AC42" i="3"/>
  <c r="AE42" i="3"/>
  <c r="AF42" i="3"/>
  <c r="AA43" i="3"/>
  <c r="AB43" i="3"/>
  <c r="AC43" i="3"/>
  <c r="AE43" i="3"/>
  <c r="AF43" i="3"/>
  <c r="AA44" i="3"/>
  <c r="AB44" i="3"/>
  <c r="AC44" i="3"/>
  <c r="AE44" i="3"/>
  <c r="AF44" i="3"/>
  <c r="AA45" i="3"/>
  <c r="AB45" i="3"/>
  <c r="AC45" i="3"/>
  <c r="AE45" i="3"/>
  <c r="AF45" i="3"/>
  <c r="AA46" i="3"/>
  <c r="AB46" i="3"/>
  <c r="AC46" i="3"/>
  <c r="AE46" i="3"/>
  <c r="AF46" i="3"/>
  <c r="AA47" i="3"/>
  <c r="AB47" i="3"/>
  <c r="AC47" i="3"/>
  <c r="AE47" i="3"/>
  <c r="AF47" i="3"/>
  <c r="AA48" i="3"/>
  <c r="AB48" i="3"/>
  <c r="AC48" i="3"/>
  <c r="AE48" i="3"/>
  <c r="AF48" i="3"/>
  <c r="AA49" i="3"/>
  <c r="AB49" i="3"/>
  <c r="AC49" i="3"/>
  <c r="AE49" i="3"/>
  <c r="AF49" i="3"/>
  <c r="AA50" i="3"/>
  <c r="AB50" i="3"/>
  <c r="AC50" i="3"/>
  <c r="AE50" i="3"/>
  <c r="AF50" i="3"/>
  <c r="AA51" i="3"/>
  <c r="AB51" i="3"/>
  <c r="AC51" i="3"/>
  <c r="AE51" i="3"/>
  <c r="AF51" i="3"/>
  <c r="AA52" i="3"/>
  <c r="AB52" i="3"/>
  <c r="AC52" i="3"/>
  <c r="AE52" i="3"/>
  <c r="AF52" i="3"/>
  <c r="AA53" i="3"/>
  <c r="AB53" i="3"/>
  <c r="AC53" i="3"/>
  <c r="AE53" i="3"/>
  <c r="AF53" i="3"/>
  <c r="AA54" i="3"/>
  <c r="AB54" i="3"/>
  <c r="AC54" i="3"/>
  <c r="AE54" i="3"/>
  <c r="AF54" i="3"/>
  <c r="AA55" i="3"/>
  <c r="AB55" i="3"/>
  <c r="AC55" i="3"/>
  <c r="AE55" i="3"/>
  <c r="AF55" i="3"/>
  <c r="AA56" i="3"/>
  <c r="AB56" i="3"/>
  <c r="AC56" i="3"/>
  <c r="AE56" i="3"/>
  <c r="AF56" i="3"/>
  <c r="AA57" i="3"/>
  <c r="AB57" i="3"/>
  <c r="AC57" i="3"/>
  <c r="AE57" i="3"/>
  <c r="AF57" i="3"/>
  <c r="AA58" i="3"/>
  <c r="AB58" i="3"/>
  <c r="AC58" i="3"/>
  <c r="AE58" i="3"/>
  <c r="AF58" i="3"/>
  <c r="AA59" i="3"/>
  <c r="AB59" i="3"/>
  <c r="AC59" i="3"/>
  <c r="AE59" i="3"/>
  <c r="AF59" i="3"/>
  <c r="AA60" i="3"/>
  <c r="AB60" i="3"/>
  <c r="AC60" i="3"/>
  <c r="AE60" i="3"/>
  <c r="AF60" i="3"/>
  <c r="AA61" i="3"/>
  <c r="AB61" i="3"/>
  <c r="AC61" i="3"/>
  <c r="AE61" i="3"/>
  <c r="AF61" i="3"/>
  <c r="AA62" i="3"/>
  <c r="AB62" i="3"/>
  <c r="AC62" i="3"/>
  <c r="AE62" i="3"/>
  <c r="AF62" i="3"/>
  <c r="AA63" i="3"/>
  <c r="AB63" i="3"/>
  <c r="AC63" i="3"/>
  <c r="AE63" i="3"/>
  <c r="AF63" i="3"/>
  <c r="AA64" i="3"/>
  <c r="AB64" i="3"/>
  <c r="AC64" i="3"/>
  <c r="AE64" i="3"/>
  <c r="AF64" i="3"/>
  <c r="AA65" i="3"/>
  <c r="AB65" i="3"/>
  <c r="AC65" i="3"/>
  <c r="AE65" i="3"/>
  <c r="AF65" i="3"/>
  <c r="AA66" i="3"/>
  <c r="AB66" i="3"/>
  <c r="AC66" i="3"/>
  <c r="AE66" i="3"/>
  <c r="AF66" i="3"/>
  <c r="AA67" i="3"/>
  <c r="AB67" i="3"/>
  <c r="AC67" i="3"/>
  <c r="AE67" i="3"/>
  <c r="AF67" i="3"/>
  <c r="AA68" i="3"/>
  <c r="AB68" i="3"/>
  <c r="AC68" i="3"/>
  <c r="AE68" i="3"/>
  <c r="AF68" i="3"/>
  <c r="AA69" i="3"/>
  <c r="AB69" i="3"/>
  <c r="AC69" i="3"/>
  <c r="AE69" i="3"/>
  <c r="AF69" i="3"/>
  <c r="AA70" i="3"/>
  <c r="AB70" i="3"/>
  <c r="AC70" i="3"/>
  <c r="AE70" i="3"/>
  <c r="AF70" i="3"/>
  <c r="AA71" i="3"/>
  <c r="AB71" i="3"/>
  <c r="AC71" i="3"/>
  <c r="AE71" i="3"/>
  <c r="AF71" i="3"/>
  <c r="AA72" i="3"/>
  <c r="AB72" i="3"/>
  <c r="AC72" i="3"/>
  <c r="AE72" i="3"/>
  <c r="AF72" i="3"/>
  <c r="AA73" i="3"/>
  <c r="AB73" i="3"/>
  <c r="AC73" i="3"/>
  <c r="AE73" i="3"/>
  <c r="AF73" i="3"/>
  <c r="AA74" i="3"/>
  <c r="AB74" i="3"/>
  <c r="AC74" i="3"/>
  <c r="AE74" i="3"/>
  <c r="AF74" i="3"/>
  <c r="AA75" i="3"/>
  <c r="AB75" i="3"/>
  <c r="AC75" i="3"/>
  <c r="AE75" i="3"/>
  <c r="AF75" i="3"/>
  <c r="AA76" i="3"/>
  <c r="AB76" i="3"/>
  <c r="AC76" i="3"/>
  <c r="AE76" i="3"/>
  <c r="AF76" i="3"/>
  <c r="AA77" i="3"/>
  <c r="AB77" i="3"/>
  <c r="AC77" i="3"/>
  <c r="AE77" i="3"/>
  <c r="AF77" i="3"/>
  <c r="AA78" i="3"/>
  <c r="AB78" i="3"/>
  <c r="AC78" i="3"/>
  <c r="AE78" i="3"/>
  <c r="AF78" i="3"/>
  <c r="AA79" i="3"/>
  <c r="AB79" i="3"/>
  <c r="AC79" i="3"/>
  <c r="AE79" i="3"/>
  <c r="AF79" i="3"/>
  <c r="AA80" i="3"/>
  <c r="AB80" i="3"/>
  <c r="AC80" i="3"/>
  <c r="AE80" i="3"/>
  <c r="AF80" i="3"/>
  <c r="AA81" i="3"/>
  <c r="AB81" i="3"/>
  <c r="AC81" i="3"/>
  <c r="AE81" i="3"/>
  <c r="AF81" i="3"/>
  <c r="AA82" i="3"/>
  <c r="AB82" i="3"/>
  <c r="AC82" i="3"/>
  <c r="AE82" i="3"/>
  <c r="AF82" i="3"/>
  <c r="AA83" i="3"/>
  <c r="AB83" i="3"/>
  <c r="AC83" i="3"/>
  <c r="AE83" i="3"/>
  <c r="AF83" i="3"/>
  <c r="AA84" i="3"/>
  <c r="AB84" i="3"/>
  <c r="AC84" i="3"/>
  <c r="AE84" i="3"/>
  <c r="AF84" i="3"/>
  <c r="AA85" i="3"/>
  <c r="AB85" i="3"/>
  <c r="AC85" i="3"/>
  <c r="AE85" i="3"/>
  <c r="AF85" i="3"/>
  <c r="AA86" i="3"/>
  <c r="AB86" i="3"/>
  <c r="AC86" i="3"/>
  <c r="AE86" i="3"/>
  <c r="AF86" i="3"/>
  <c r="AA87" i="3"/>
  <c r="AB87" i="3"/>
  <c r="AC87" i="3"/>
  <c r="AE87" i="3"/>
  <c r="AF87" i="3"/>
  <c r="AA88" i="3"/>
  <c r="AB88" i="3"/>
  <c r="AC88" i="3"/>
  <c r="AE88" i="3"/>
  <c r="AF88" i="3"/>
  <c r="AA89" i="3"/>
  <c r="AB89" i="3"/>
  <c r="AC89" i="3"/>
  <c r="AE89" i="3"/>
  <c r="AF89" i="3"/>
  <c r="AA90" i="3"/>
  <c r="AB90" i="3"/>
  <c r="AC90" i="3"/>
  <c r="AE90" i="3"/>
  <c r="AF90" i="3"/>
  <c r="AA91" i="3"/>
  <c r="AB91" i="3"/>
  <c r="AC91" i="3"/>
  <c r="AE91" i="3"/>
  <c r="AF91" i="3"/>
  <c r="AA92" i="3"/>
  <c r="AB92" i="3"/>
  <c r="AC92" i="3"/>
  <c r="AE92" i="3"/>
  <c r="AF92" i="3"/>
  <c r="AA93" i="3"/>
  <c r="AB93" i="3"/>
  <c r="AC93" i="3"/>
  <c r="AE93" i="3"/>
  <c r="AF93" i="3"/>
  <c r="AA94" i="3"/>
  <c r="AB94" i="3"/>
  <c r="AC94" i="3"/>
  <c r="AE94" i="3"/>
  <c r="AF94" i="3"/>
  <c r="AA95" i="3"/>
  <c r="AB95" i="3"/>
  <c r="AC95" i="3"/>
  <c r="AE95" i="3"/>
  <c r="AF95" i="3"/>
  <c r="AA96" i="3"/>
  <c r="AB96" i="3"/>
  <c r="AC96" i="3"/>
  <c r="AE96" i="3"/>
  <c r="AF96" i="3"/>
  <c r="AA97" i="3"/>
  <c r="AB97" i="3"/>
  <c r="AC97" i="3"/>
  <c r="AE97" i="3"/>
  <c r="AF97" i="3"/>
  <c r="AA98" i="3"/>
  <c r="AB98" i="3"/>
  <c r="AC98" i="3"/>
  <c r="AE98" i="3"/>
  <c r="AF98" i="3"/>
  <c r="AA99" i="3"/>
  <c r="AB99" i="3"/>
  <c r="AC99" i="3"/>
  <c r="AE99" i="3"/>
  <c r="AF99" i="3"/>
  <c r="AA100" i="3"/>
  <c r="AB100" i="3"/>
  <c r="AC100" i="3"/>
  <c r="AE100" i="3"/>
  <c r="AF100" i="3"/>
  <c r="AA101" i="3"/>
  <c r="AB101" i="3"/>
  <c r="AC101" i="3"/>
  <c r="AE101" i="3"/>
  <c r="AF101" i="3"/>
  <c r="AA102" i="3"/>
  <c r="AB102" i="3"/>
  <c r="AC102" i="3"/>
  <c r="AE102" i="3"/>
  <c r="AF102" i="3"/>
  <c r="AA103" i="3"/>
  <c r="AB103" i="3"/>
  <c r="AC103" i="3"/>
  <c r="AE103" i="3"/>
  <c r="AF103" i="3"/>
  <c r="AA104" i="3"/>
  <c r="AB104" i="3"/>
  <c r="AC104" i="3"/>
  <c r="AE104" i="3"/>
  <c r="AF104" i="3"/>
  <c r="AA105" i="3"/>
  <c r="AB105" i="3"/>
  <c r="AC105" i="3"/>
  <c r="AE105" i="3"/>
  <c r="AF105" i="3"/>
  <c r="AA106" i="3"/>
  <c r="AB106" i="3"/>
  <c r="AC106" i="3"/>
  <c r="AE106" i="3"/>
  <c r="AF106" i="3"/>
  <c r="AA107" i="3"/>
  <c r="AB107" i="3"/>
  <c r="AC107" i="3"/>
  <c r="AE107" i="3"/>
  <c r="AF107" i="3"/>
  <c r="AA108" i="3"/>
  <c r="AB108" i="3"/>
  <c r="AC108" i="3"/>
  <c r="AE108" i="3"/>
  <c r="AF108" i="3"/>
  <c r="AA109" i="3"/>
  <c r="AB109" i="3"/>
  <c r="AC109" i="3"/>
  <c r="AE109" i="3"/>
  <c r="AF109" i="3"/>
  <c r="AA110" i="3"/>
  <c r="AB110" i="3"/>
  <c r="AC110" i="3"/>
  <c r="AE110" i="3"/>
  <c r="AF110" i="3"/>
  <c r="AA111" i="3"/>
  <c r="AB111" i="3"/>
  <c r="AC111" i="3"/>
  <c r="AE111" i="3"/>
  <c r="AF111" i="3"/>
  <c r="AA112" i="3"/>
  <c r="AB112" i="3"/>
  <c r="AC112" i="3"/>
  <c r="AE112" i="3"/>
  <c r="AF112" i="3"/>
  <c r="AA113" i="3"/>
  <c r="AB113" i="3"/>
  <c r="AC113" i="3"/>
  <c r="AE113" i="3"/>
  <c r="AF113" i="3"/>
  <c r="AA114" i="3"/>
  <c r="AB114" i="3"/>
  <c r="AC114" i="3"/>
  <c r="AE114" i="3"/>
  <c r="AF114" i="3"/>
  <c r="AA115" i="3"/>
  <c r="AB115" i="3"/>
  <c r="AC115" i="3"/>
  <c r="AE115" i="3"/>
  <c r="AF115" i="3"/>
  <c r="AA116" i="3"/>
  <c r="AB116" i="3"/>
  <c r="AC116" i="3"/>
  <c r="AE116" i="3"/>
  <c r="AF116" i="3"/>
  <c r="AA117" i="3"/>
  <c r="AB117" i="3"/>
  <c r="AC117" i="3"/>
  <c r="AE117" i="3"/>
  <c r="AF117" i="3"/>
  <c r="AA118" i="3"/>
  <c r="AB118" i="3"/>
  <c r="AC118" i="3"/>
  <c r="AE118" i="3"/>
  <c r="AF118" i="3"/>
  <c r="AA119" i="3"/>
  <c r="AB119" i="3"/>
  <c r="AC119" i="3"/>
  <c r="AE119" i="3"/>
  <c r="AF119" i="3"/>
  <c r="AA120" i="3"/>
  <c r="AB120" i="3"/>
  <c r="AC120" i="3"/>
  <c r="AE120" i="3"/>
  <c r="AF120" i="3"/>
  <c r="AA121" i="3"/>
  <c r="AB121" i="3"/>
  <c r="AC121" i="3"/>
  <c r="AE121" i="3"/>
  <c r="AF121" i="3"/>
  <c r="AA122" i="3"/>
  <c r="AB122" i="3"/>
  <c r="AC122" i="3"/>
  <c r="AE122" i="3"/>
  <c r="AF122" i="3"/>
  <c r="AA123" i="3"/>
  <c r="AB123" i="3"/>
  <c r="AC123" i="3"/>
  <c r="AE123" i="3"/>
  <c r="AF123" i="3"/>
  <c r="AA124" i="3"/>
  <c r="AB124" i="3"/>
  <c r="AC124" i="3"/>
  <c r="AE124" i="3"/>
  <c r="AF124" i="3"/>
  <c r="AA125" i="3"/>
  <c r="AB125" i="3"/>
  <c r="AC125" i="3"/>
  <c r="AE125" i="3"/>
  <c r="AF125" i="3"/>
  <c r="AA126" i="3"/>
  <c r="AB126" i="3"/>
  <c r="AC126" i="3"/>
  <c r="AE126" i="3"/>
  <c r="AF126" i="3"/>
  <c r="AA127" i="3"/>
  <c r="AB127" i="3"/>
  <c r="AC127" i="3"/>
  <c r="AE127" i="3"/>
  <c r="AF127" i="3"/>
  <c r="AA128" i="3"/>
  <c r="AB128" i="3"/>
  <c r="AC128" i="3"/>
  <c r="AE128" i="3"/>
  <c r="AF128" i="3"/>
  <c r="AA129" i="3"/>
  <c r="AB129" i="3"/>
  <c r="AC129" i="3"/>
  <c r="AE129" i="3"/>
  <c r="AF129" i="3"/>
  <c r="AA130" i="3"/>
  <c r="AB130" i="3"/>
  <c r="AC130" i="3"/>
  <c r="AE130" i="3"/>
  <c r="AF130" i="3"/>
  <c r="AA131" i="3"/>
  <c r="AB131" i="3"/>
  <c r="AC131" i="3"/>
  <c r="AE131" i="3"/>
  <c r="AF131" i="3"/>
  <c r="AA132" i="3"/>
  <c r="AB132" i="3"/>
  <c r="AC132" i="3"/>
  <c r="AE132" i="3"/>
  <c r="AF132" i="3"/>
  <c r="AA133" i="3"/>
  <c r="AB133" i="3"/>
  <c r="AC133" i="3"/>
  <c r="AE133" i="3"/>
  <c r="AF133" i="3"/>
  <c r="AA134" i="3"/>
  <c r="AB134" i="3"/>
  <c r="AC134" i="3"/>
  <c r="AE134" i="3"/>
  <c r="AF134" i="3"/>
  <c r="AA135" i="3"/>
  <c r="AB135" i="3"/>
  <c r="AC135" i="3"/>
  <c r="AE135" i="3"/>
  <c r="AF135" i="3"/>
  <c r="AA136" i="3"/>
  <c r="AB136" i="3"/>
  <c r="AC136" i="3"/>
  <c r="AE136" i="3"/>
  <c r="AF136" i="3"/>
  <c r="AA137" i="3"/>
  <c r="AB137" i="3"/>
  <c r="AC137" i="3"/>
  <c r="AE137" i="3"/>
  <c r="AF137" i="3"/>
  <c r="AA138" i="3"/>
  <c r="AB138" i="3"/>
  <c r="AC138" i="3"/>
  <c r="AE138" i="3"/>
  <c r="AF138" i="3"/>
  <c r="AA139" i="3"/>
  <c r="AB139" i="3"/>
  <c r="AC139" i="3"/>
  <c r="AE139" i="3"/>
  <c r="AF139" i="3"/>
  <c r="AA140" i="3"/>
  <c r="AB140" i="3"/>
  <c r="AC140" i="3"/>
  <c r="AE140" i="3"/>
  <c r="AF140" i="3"/>
  <c r="AA141" i="3"/>
  <c r="AB141" i="3"/>
  <c r="AC141" i="3"/>
  <c r="AE141" i="3"/>
  <c r="AF141" i="3"/>
  <c r="AA142" i="3"/>
  <c r="AB142" i="3"/>
  <c r="AC142" i="3"/>
  <c r="AE142" i="3"/>
  <c r="AF142" i="3"/>
  <c r="AA143" i="3"/>
  <c r="AB143" i="3"/>
  <c r="AC143" i="3"/>
  <c r="AE143" i="3"/>
  <c r="AF143" i="3"/>
  <c r="AA144" i="3"/>
  <c r="AB144" i="3"/>
  <c r="AC144" i="3"/>
  <c r="AE144" i="3"/>
  <c r="AF144" i="3"/>
  <c r="AA145" i="3"/>
  <c r="AB145" i="3"/>
  <c r="AC145" i="3"/>
  <c r="AE145" i="3"/>
  <c r="AF145" i="3"/>
  <c r="AA146" i="3"/>
  <c r="AB146" i="3"/>
  <c r="AC146" i="3"/>
  <c r="AE146" i="3"/>
  <c r="AF146" i="3"/>
  <c r="AA147" i="3"/>
  <c r="AB147" i="3"/>
  <c r="AC147" i="3"/>
  <c r="AE147" i="3"/>
  <c r="AF147" i="3"/>
  <c r="AA148" i="3"/>
  <c r="AB148" i="3"/>
  <c r="AC148" i="3"/>
  <c r="AE148" i="3"/>
  <c r="AF148" i="3"/>
  <c r="AA149" i="3"/>
  <c r="AB149" i="3"/>
  <c r="AC149" i="3"/>
  <c r="AE149" i="3"/>
  <c r="AF149" i="3"/>
  <c r="AA150" i="3"/>
  <c r="AB150" i="3"/>
  <c r="AC150" i="3"/>
  <c r="AE150" i="3"/>
  <c r="AF150" i="3"/>
  <c r="AA151" i="3"/>
  <c r="AB151" i="3"/>
  <c r="AC151" i="3"/>
  <c r="AE151" i="3"/>
  <c r="AF151" i="3"/>
  <c r="AA152" i="3"/>
  <c r="AB152" i="3"/>
  <c r="AC152" i="3"/>
  <c r="AE152" i="3"/>
  <c r="AF152" i="3"/>
  <c r="AA153" i="3"/>
  <c r="AB153" i="3"/>
  <c r="AC153" i="3"/>
  <c r="AE153" i="3"/>
  <c r="AF153" i="3"/>
  <c r="AA154" i="3"/>
  <c r="AB154" i="3"/>
  <c r="AC154" i="3"/>
  <c r="AE154" i="3"/>
  <c r="AF154" i="3"/>
  <c r="AA155" i="3"/>
  <c r="AB155" i="3"/>
  <c r="AC155" i="3"/>
  <c r="AE155" i="3"/>
  <c r="AF155" i="3"/>
  <c r="AA156" i="3"/>
  <c r="AB156" i="3"/>
  <c r="AC156" i="3"/>
  <c r="AE156" i="3"/>
  <c r="AF156" i="3"/>
  <c r="AA157" i="3"/>
  <c r="AB157" i="3"/>
  <c r="AC157" i="3"/>
  <c r="AE157" i="3"/>
  <c r="AF157" i="3"/>
  <c r="AA158" i="3"/>
  <c r="AB158" i="3"/>
  <c r="AC158" i="3"/>
  <c r="AE158" i="3"/>
  <c r="AF158" i="3"/>
  <c r="AA159" i="3"/>
  <c r="AB159" i="3"/>
  <c r="AC159" i="3"/>
  <c r="AE159" i="3"/>
  <c r="AF159" i="3"/>
  <c r="AA160" i="3"/>
  <c r="AB160" i="3"/>
  <c r="AC160" i="3"/>
  <c r="AE160" i="3"/>
  <c r="AF160" i="3"/>
  <c r="AA161" i="3"/>
  <c r="AB161" i="3"/>
  <c r="AC161" i="3"/>
  <c r="AE161" i="3"/>
  <c r="AF161" i="3"/>
  <c r="AA162" i="3"/>
  <c r="AB162" i="3"/>
  <c r="AC162" i="3"/>
  <c r="AE162" i="3"/>
  <c r="AF162" i="3"/>
  <c r="AA163" i="3"/>
  <c r="AB163" i="3"/>
  <c r="AC163" i="3"/>
  <c r="AE163" i="3"/>
  <c r="AF163" i="3"/>
  <c r="AA164" i="3"/>
  <c r="AB164" i="3"/>
  <c r="AC164" i="3"/>
  <c r="AE164" i="3"/>
  <c r="AF164" i="3"/>
  <c r="AA165" i="3"/>
  <c r="AB165" i="3"/>
  <c r="AC165" i="3"/>
  <c r="AE165" i="3"/>
  <c r="AF165" i="3"/>
  <c r="AA166" i="3"/>
  <c r="AB166" i="3"/>
  <c r="AC166" i="3"/>
  <c r="AE166" i="3"/>
  <c r="AF166" i="3"/>
  <c r="AA167" i="3"/>
  <c r="AB167" i="3"/>
  <c r="AC167" i="3"/>
  <c r="AE167" i="3"/>
  <c r="AF167" i="3"/>
  <c r="AA168" i="3"/>
  <c r="AB168" i="3"/>
  <c r="AC168" i="3"/>
  <c r="AE168" i="3"/>
  <c r="AF168" i="3"/>
  <c r="AA169" i="3"/>
  <c r="AB169" i="3"/>
  <c r="AC169" i="3"/>
  <c r="AE169" i="3"/>
  <c r="AF169" i="3"/>
  <c r="AA170" i="3"/>
  <c r="AB170" i="3"/>
  <c r="AC170" i="3"/>
  <c r="AE170" i="3"/>
  <c r="AF170" i="3"/>
  <c r="AA171" i="3"/>
  <c r="AB171" i="3"/>
  <c r="AC171" i="3"/>
  <c r="AE171" i="3"/>
  <c r="AF171" i="3"/>
  <c r="AA172" i="3"/>
  <c r="AB172" i="3"/>
  <c r="AC172" i="3"/>
  <c r="AE172" i="3"/>
  <c r="AF172" i="3"/>
  <c r="AA173" i="3"/>
  <c r="AB173" i="3"/>
  <c r="AC173" i="3"/>
  <c r="AE173" i="3"/>
  <c r="AF173" i="3"/>
  <c r="AA174" i="3"/>
  <c r="AB174" i="3"/>
  <c r="AC174" i="3"/>
  <c r="AE174" i="3"/>
  <c r="AF174" i="3"/>
  <c r="AA175" i="3"/>
  <c r="AB175" i="3"/>
  <c r="AC175" i="3"/>
  <c r="AE175" i="3"/>
  <c r="AF175" i="3"/>
  <c r="AA176" i="3"/>
  <c r="AB176" i="3"/>
  <c r="AC176" i="3"/>
  <c r="AE176" i="3"/>
  <c r="AF176" i="3"/>
  <c r="AA177" i="3"/>
  <c r="AB177" i="3"/>
  <c r="AC177" i="3"/>
  <c r="AE177" i="3"/>
  <c r="AF177" i="3"/>
  <c r="AA178" i="3"/>
  <c r="AB178" i="3"/>
  <c r="AC178" i="3"/>
  <c r="AE178" i="3"/>
  <c r="AF178" i="3"/>
  <c r="AA179" i="3"/>
  <c r="AB179" i="3"/>
  <c r="AC179" i="3"/>
  <c r="AE179" i="3"/>
  <c r="AF179" i="3"/>
  <c r="AA180" i="3"/>
  <c r="AB180" i="3"/>
  <c r="AC180" i="3"/>
  <c r="AE180" i="3"/>
  <c r="AF180" i="3"/>
  <c r="AA181" i="3"/>
  <c r="AB181" i="3"/>
  <c r="AC181" i="3"/>
  <c r="AE181" i="3"/>
  <c r="AF181" i="3"/>
  <c r="AA182" i="3"/>
  <c r="AB182" i="3"/>
  <c r="AC182" i="3"/>
  <c r="AE182" i="3"/>
  <c r="AF182" i="3"/>
  <c r="AA183" i="3"/>
  <c r="AB183" i="3"/>
  <c r="AC183" i="3"/>
  <c r="AE183" i="3"/>
  <c r="AF183" i="3"/>
  <c r="AA184" i="3"/>
  <c r="AB184" i="3"/>
  <c r="AC184" i="3"/>
  <c r="AE184" i="3"/>
  <c r="AF184" i="3"/>
  <c r="AA185" i="3"/>
  <c r="AB185" i="3"/>
  <c r="AC185" i="3"/>
  <c r="AE185" i="3"/>
  <c r="AF185" i="3"/>
  <c r="AA186" i="3"/>
  <c r="AB186" i="3"/>
  <c r="AC186" i="3"/>
  <c r="AE186" i="3"/>
  <c r="AF186" i="3"/>
  <c r="AA187" i="3"/>
  <c r="AB187" i="3"/>
  <c r="AC187" i="3"/>
  <c r="AE187" i="3"/>
  <c r="AF187" i="3"/>
  <c r="AA188" i="3"/>
  <c r="AB188" i="3"/>
  <c r="AC188" i="3"/>
  <c r="AE188" i="3"/>
  <c r="AF188" i="3"/>
  <c r="AA189" i="3"/>
  <c r="AB189" i="3"/>
  <c r="AC189" i="3"/>
  <c r="AE189" i="3"/>
  <c r="AF189" i="3"/>
  <c r="AA190" i="3"/>
  <c r="AB190" i="3"/>
  <c r="AC190" i="3"/>
  <c r="AE190" i="3"/>
  <c r="AF190" i="3"/>
  <c r="AA191" i="3"/>
  <c r="AB191" i="3"/>
  <c r="AC191" i="3"/>
  <c r="AE191" i="3"/>
  <c r="AF191" i="3"/>
  <c r="AA192" i="3"/>
  <c r="AB192" i="3"/>
  <c r="AC192" i="3"/>
  <c r="AE192" i="3"/>
  <c r="AF192" i="3"/>
  <c r="AA193" i="3"/>
  <c r="AB193" i="3"/>
  <c r="AC193" i="3"/>
  <c r="AE193" i="3"/>
  <c r="AF193" i="3"/>
  <c r="AA194" i="3"/>
  <c r="AB194" i="3"/>
  <c r="AC194" i="3"/>
  <c r="AE194" i="3"/>
  <c r="AF194" i="3"/>
  <c r="AA195" i="3"/>
  <c r="AB195" i="3"/>
  <c r="AC195" i="3"/>
  <c r="AE195" i="3"/>
  <c r="AF195" i="3"/>
  <c r="AA196" i="3"/>
  <c r="AB196" i="3"/>
  <c r="AC196" i="3"/>
  <c r="AE196" i="3"/>
  <c r="AF196" i="3"/>
  <c r="AA197" i="3"/>
  <c r="AB197" i="3"/>
  <c r="AC197" i="3"/>
  <c r="AE197" i="3"/>
  <c r="AF197" i="3"/>
  <c r="AA198" i="3"/>
  <c r="AB198" i="3"/>
  <c r="AC198" i="3"/>
  <c r="AE198" i="3"/>
  <c r="AF198" i="3"/>
  <c r="AA199" i="3"/>
  <c r="AB199" i="3"/>
  <c r="AC199" i="3"/>
  <c r="AE199" i="3"/>
  <c r="AF199" i="3"/>
  <c r="AA200" i="3"/>
  <c r="AB200" i="3"/>
  <c r="AC200" i="3"/>
  <c r="AE200" i="3"/>
  <c r="AF200" i="3"/>
  <c r="AA201" i="3"/>
  <c r="AB201" i="3"/>
  <c r="AC201" i="3"/>
  <c r="AE201" i="3"/>
  <c r="AF201" i="3"/>
  <c r="AA202" i="3"/>
  <c r="AB202" i="3"/>
  <c r="AC202" i="3"/>
  <c r="AE202" i="3"/>
  <c r="AF202" i="3"/>
  <c r="AA203" i="3"/>
  <c r="AB203" i="3"/>
  <c r="AC203" i="3"/>
  <c r="AE203" i="3"/>
  <c r="AF203" i="3"/>
  <c r="AA204" i="3"/>
  <c r="AB204" i="3"/>
  <c r="AC204" i="3"/>
  <c r="AE204" i="3"/>
  <c r="AF204" i="3"/>
  <c r="AA205" i="3"/>
  <c r="AB205" i="3"/>
  <c r="AC205" i="3"/>
  <c r="AE205" i="3"/>
  <c r="AF205" i="3"/>
  <c r="AA206" i="3"/>
  <c r="AB206" i="3"/>
  <c r="AC206" i="3"/>
  <c r="AE206" i="3"/>
  <c r="AF206" i="3"/>
  <c r="AA207" i="3"/>
  <c r="AB207" i="3"/>
  <c r="AC207" i="3"/>
  <c r="AE207" i="3"/>
  <c r="AF207" i="3"/>
  <c r="AA208" i="3"/>
  <c r="AB208" i="3"/>
  <c r="AC208" i="3"/>
  <c r="AE208" i="3"/>
  <c r="AF208" i="3"/>
  <c r="AA209" i="3"/>
  <c r="AB209" i="3"/>
  <c r="AC209" i="3"/>
  <c r="AE209" i="3"/>
  <c r="AF209" i="3"/>
  <c r="AA210" i="3"/>
  <c r="AB210" i="3"/>
  <c r="AC210" i="3"/>
  <c r="AE210" i="3"/>
  <c r="AF210" i="3"/>
  <c r="AA211" i="3"/>
  <c r="AB211" i="3"/>
  <c r="AC211" i="3"/>
  <c r="AE211" i="3"/>
  <c r="AF211" i="3"/>
  <c r="AA212" i="3"/>
  <c r="AB212" i="3"/>
  <c r="AC212" i="3"/>
  <c r="AE212" i="3"/>
  <c r="AF212" i="3"/>
  <c r="AA213" i="3"/>
  <c r="AB213" i="3"/>
  <c r="AC213" i="3"/>
  <c r="AE213" i="3"/>
  <c r="AF213" i="3"/>
  <c r="AA214" i="3"/>
  <c r="AB214" i="3"/>
  <c r="AC214" i="3"/>
  <c r="AE214" i="3"/>
  <c r="AF214" i="3"/>
  <c r="AA215" i="3"/>
  <c r="AB215" i="3"/>
  <c r="AC215" i="3"/>
  <c r="AE215" i="3"/>
  <c r="AF215" i="3"/>
  <c r="AA216" i="3"/>
  <c r="AB216" i="3"/>
  <c r="AC216" i="3"/>
  <c r="AE216" i="3"/>
  <c r="AF216" i="3"/>
  <c r="AA217" i="3"/>
  <c r="AB217" i="3"/>
  <c r="AC217" i="3"/>
  <c r="AE217" i="3"/>
  <c r="AF217" i="3"/>
  <c r="AA218" i="3"/>
  <c r="AB218" i="3"/>
  <c r="AC218" i="3"/>
  <c r="AE218" i="3"/>
  <c r="AF218" i="3"/>
  <c r="AA219" i="3"/>
  <c r="AB219" i="3"/>
  <c r="AC219" i="3"/>
  <c r="AE219" i="3"/>
  <c r="AF219" i="3"/>
  <c r="AA220" i="3"/>
  <c r="AB220" i="3"/>
  <c r="AC220" i="3"/>
  <c r="AE220" i="3"/>
  <c r="AF220" i="3"/>
  <c r="AA221" i="3"/>
  <c r="AB221" i="3"/>
  <c r="AC221" i="3"/>
  <c r="AE221" i="3"/>
  <c r="AF221" i="3"/>
  <c r="AA222" i="3"/>
  <c r="AB222" i="3"/>
  <c r="AC222" i="3"/>
  <c r="AE222" i="3"/>
  <c r="AF222" i="3"/>
  <c r="AA223" i="3"/>
  <c r="AB223" i="3"/>
  <c r="AC223" i="3"/>
  <c r="AE223" i="3"/>
  <c r="AF223" i="3"/>
  <c r="AA224" i="3"/>
  <c r="AB224" i="3"/>
  <c r="AC224" i="3"/>
  <c r="AE224" i="3"/>
  <c r="AF224" i="3"/>
  <c r="AA225" i="3"/>
  <c r="AB225" i="3"/>
  <c r="AC225" i="3"/>
  <c r="AE225" i="3"/>
  <c r="AF225" i="3"/>
  <c r="AA226" i="3"/>
  <c r="AB226" i="3"/>
  <c r="AC226" i="3"/>
  <c r="AE226" i="3"/>
  <c r="AF226" i="3"/>
  <c r="AA227" i="3"/>
  <c r="AB227" i="3"/>
  <c r="AC227" i="3"/>
  <c r="AE227" i="3"/>
  <c r="AF227" i="3"/>
  <c r="AA228" i="3"/>
  <c r="AB228" i="3"/>
  <c r="AC228" i="3"/>
  <c r="AE228" i="3"/>
  <c r="AF228" i="3"/>
  <c r="AA229" i="3"/>
  <c r="AB229" i="3"/>
  <c r="AC229" i="3"/>
  <c r="AE229" i="3"/>
  <c r="AF229" i="3"/>
  <c r="AA230" i="3"/>
  <c r="AB230" i="3"/>
  <c r="AC230" i="3"/>
  <c r="AE230" i="3"/>
  <c r="AF230" i="3"/>
  <c r="AA231" i="3"/>
  <c r="AB231" i="3"/>
  <c r="AC231" i="3"/>
  <c r="AE231" i="3"/>
  <c r="AF231" i="3"/>
  <c r="AA232" i="3"/>
  <c r="AB232" i="3"/>
  <c r="AC232" i="3"/>
  <c r="AE232" i="3"/>
  <c r="AF232" i="3"/>
  <c r="AA233" i="3"/>
  <c r="AB233" i="3"/>
  <c r="AC233" i="3"/>
  <c r="AE233" i="3"/>
  <c r="AF233" i="3"/>
  <c r="AA234" i="3"/>
  <c r="AB234" i="3"/>
  <c r="AC234" i="3"/>
  <c r="AE234" i="3"/>
  <c r="AF234" i="3"/>
  <c r="AA235" i="3"/>
  <c r="AB235" i="3"/>
  <c r="AC235" i="3"/>
  <c r="AE235" i="3"/>
  <c r="AF235" i="3"/>
  <c r="AA236" i="3"/>
  <c r="AB236" i="3"/>
  <c r="AC236" i="3"/>
  <c r="AE236" i="3"/>
  <c r="AF236" i="3"/>
  <c r="AA237" i="3"/>
  <c r="AB237" i="3"/>
  <c r="AC237" i="3"/>
  <c r="AE237" i="3"/>
  <c r="AF237" i="3"/>
  <c r="AA238" i="3"/>
  <c r="AB238" i="3"/>
  <c r="AC238" i="3"/>
  <c r="AE238" i="3"/>
  <c r="AF238" i="3"/>
  <c r="AA239" i="3"/>
  <c r="AB239" i="3"/>
  <c r="AC239" i="3"/>
  <c r="AE239" i="3"/>
  <c r="AF239" i="3"/>
  <c r="AA240" i="3"/>
  <c r="AB240" i="3"/>
  <c r="AC240" i="3"/>
  <c r="AE240" i="3"/>
  <c r="AF240" i="3"/>
  <c r="AA241" i="3"/>
  <c r="AB241" i="3"/>
  <c r="AC241" i="3"/>
  <c r="AE241" i="3"/>
  <c r="AF241" i="3"/>
  <c r="AA242" i="3"/>
  <c r="AB242" i="3"/>
  <c r="AC242" i="3"/>
  <c r="AE242" i="3"/>
  <c r="AF242" i="3"/>
  <c r="AA243" i="3"/>
  <c r="AB243" i="3"/>
  <c r="AC243" i="3"/>
  <c r="AE243" i="3"/>
  <c r="AF243" i="3"/>
  <c r="AA244" i="3"/>
  <c r="AB244" i="3"/>
  <c r="AC244" i="3"/>
  <c r="AE244" i="3"/>
  <c r="AF244" i="3"/>
  <c r="AA245" i="3"/>
  <c r="AB245" i="3"/>
  <c r="AC245" i="3"/>
  <c r="AE245" i="3"/>
  <c r="AF245" i="3"/>
  <c r="AA246" i="3"/>
  <c r="AB246" i="3"/>
  <c r="AC246" i="3"/>
  <c r="AE246" i="3"/>
  <c r="AF246" i="3"/>
  <c r="AA247" i="3"/>
  <c r="AB247" i="3"/>
  <c r="AC247" i="3"/>
  <c r="AE247" i="3"/>
  <c r="AF247" i="3"/>
  <c r="AA248" i="3"/>
  <c r="AB248" i="3"/>
  <c r="AC248" i="3"/>
  <c r="AE248" i="3"/>
  <c r="AF248" i="3"/>
  <c r="AA249" i="3"/>
  <c r="AB249" i="3"/>
  <c r="AC249" i="3"/>
  <c r="AE249" i="3"/>
  <c r="AF249" i="3"/>
  <c r="AA250" i="3"/>
  <c r="AB250" i="3"/>
  <c r="AC250" i="3"/>
  <c r="AE250" i="3"/>
  <c r="AF250" i="3"/>
  <c r="AA251" i="3"/>
  <c r="AB251" i="3"/>
  <c r="AC251" i="3"/>
  <c r="AE251" i="3"/>
  <c r="AF251" i="3"/>
  <c r="AA252" i="3"/>
  <c r="AB252" i="3"/>
  <c r="AC252" i="3"/>
  <c r="AE252" i="3"/>
  <c r="AF252" i="3"/>
  <c r="AA253" i="3"/>
  <c r="AB253" i="3"/>
  <c r="AC253" i="3"/>
  <c r="AE253" i="3"/>
  <c r="AF253" i="3"/>
  <c r="AA254" i="3"/>
  <c r="AB254" i="3"/>
  <c r="AC254" i="3"/>
  <c r="AE254" i="3"/>
  <c r="AF254" i="3"/>
  <c r="AA255" i="3"/>
  <c r="AB255" i="3"/>
  <c r="AC255" i="3"/>
  <c r="AE255" i="3"/>
  <c r="AF255" i="3"/>
  <c r="AA256" i="3"/>
  <c r="AB256" i="3"/>
  <c r="AC256" i="3"/>
  <c r="AE256" i="3"/>
  <c r="AF256" i="3"/>
  <c r="AA257" i="3"/>
  <c r="AB257" i="3"/>
  <c r="AC257" i="3"/>
  <c r="AE257" i="3"/>
  <c r="AF257" i="3"/>
  <c r="AA258" i="3"/>
  <c r="AB258" i="3"/>
  <c r="AC258" i="3"/>
  <c r="AE258" i="3"/>
  <c r="AF258" i="3"/>
  <c r="AA259" i="3"/>
  <c r="AB259" i="3"/>
  <c r="AC259" i="3"/>
  <c r="AE259" i="3"/>
  <c r="AF259" i="3"/>
  <c r="AA260" i="3"/>
  <c r="AB260" i="3"/>
  <c r="AC260" i="3"/>
  <c r="AE260" i="3"/>
  <c r="AF260" i="3"/>
  <c r="AA261" i="3"/>
  <c r="AB261" i="3"/>
  <c r="AC261" i="3"/>
  <c r="AE261" i="3"/>
  <c r="AF261" i="3"/>
  <c r="AA262" i="3"/>
  <c r="AB262" i="3"/>
  <c r="AC262" i="3"/>
  <c r="AE262" i="3"/>
  <c r="AF262" i="3"/>
  <c r="AA263" i="3"/>
  <c r="AB263" i="3"/>
  <c r="AC263" i="3"/>
  <c r="AE263" i="3"/>
  <c r="AF263" i="3"/>
  <c r="AA264" i="3"/>
  <c r="AB264" i="3"/>
  <c r="AC264" i="3"/>
  <c r="AE264" i="3"/>
  <c r="AF264" i="3"/>
  <c r="AA265" i="3"/>
  <c r="AB265" i="3"/>
  <c r="AC265" i="3"/>
  <c r="AE265" i="3"/>
  <c r="AF265" i="3"/>
  <c r="AA266" i="3"/>
  <c r="AB266" i="3"/>
  <c r="AC266" i="3"/>
  <c r="AE266" i="3"/>
  <c r="AF266" i="3"/>
  <c r="AA267" i="3"/>
  <c r="AB267" i="3"/>
  <c r="AC267" i="3"/>
  <c r="AE267" i="3"/>
  <c r="AF267" i="3"/>
  <c r="AA268" i="3"/>
  <c r="AB268" i="3"/>
  <c r="AC268" i="3"/>
  <c r="AE268" i="3"/>
  <c r="AF268" i="3"/>
  <c r="AA269" i="3"/>
  <c r="AB269" i="3"/>
  <c r="AC269" i="3"/>
  <c r="AE269" i="3"/>
  <c r="AF269" i="3"/>
  <c r="AA270" i="3"/>
  <c r="AB270" i="3"/>
  <c r="AC270" i="3"/>
  <c r="AE270" i="3"/>
  <c r="AF270" i="3"/>
  <c r="AA271" i="3"/>
  <c r="AB271" i="3"/>
  <c r="AC271" i="3"/>
  <c r="AE271" i="3"/>
  <c r="AF271" i="3"/>
  <c r="AA272" i="3"/>
  <c r="AB272" i="3"/>
  <c r="AC272" i="3"/>
  <c r="AE272" i="3"/>
  <c r="AF272" i="3"/>
  <c r="AA273" i="3"/>
  <c r="AB273" i="3"/>
  <c r="AC273" i="3"/>
  <c r="AE273" i="3"/>
  <c r="AF273" i="3"/>
  <c r="AA274" i="3"/>
  <c r="AB274" i="3"/>
  <c r="AC274" i="3"/>
  <c r="AE274" i="3"/>
  <c r="AF274" i="3"/>
  <c r="AA275" i="3"/>
  <c r="AB275" i="3"/>
  <c r="AC275" i="3"/>
  <c r="AE275" i="3"/>
  <c r="AF275" i="3"/>
  <c r="AA276" i="3"/>
  <c r="AB276" i="3"/>
  <c r="AC276" i="3"/>
  <c r="AE276" i="3"/>
  <c r="AF276" i="3"/>
  <c r="AA277" i="3"/>
  <c r="AB277" i="3"/>
  <c r="AC277" i="3"/>
  <c r="AE277" i="3"/>
  <c r="AF277" i="3"/>
  <c r="AA278" i="3"/>
  <c r="AB278" i="3"/>
  <c r="AC278" i="3"/>
  <c r="AE278" i="3"/>
  <c r="AF278" i="3"/>
  <c r="AA279" i="3"/>
  <c r="AB279" i="3"/>
  <c r="AC279" i="3"/>
  <c r="AE279" i="3"/>
  <c r="AF279" i="3"/>
  <c r="AA280" i="3"/>
  <c r="AB280" i="3"/>
  <c r="AC280" i="3"/>
  <c r="AE280" i="3"/>
  <c r="AF280" i="3"/>
  <c r="AA281" i="3"/>
  <c r="AB281" i="3"/>
  <c r="AC281" i="3"/>
  <c r="AE281" i="3"/>
  <c r="AF281" i="3"/>
  <c r="AA282" i="3"/>
  <c r="AB282" i="3"/>
  <c r="AC282" i="3"/>
  <c r="AE282" i="3"/>
  <c r="AF282" i="3"/>
  <c r="AA283" i="3"/>
  <c r="AB283" i="3"/>
  <c r="AC283" i="3"/>
  <c r="AE283" i="3"/>
  <c r="AF283" i="3"/>
  <c r="AA284" i="3"/>
  <c r="AB284" i="3"/>
  <c r="AC284" i="3"/>
  <c r="AE284" i="3"/>
  <c r="AF284" i="3"/>
  <c r="AA285" i="3"/>
  <c r="AB285" i="3"/>
  <c r="AC285" i="3"/>
  <c r="AE285" i="3"/>
  <c r="AF285" i="3"/>
  <c r="AA286" i="3"/>
  <c r="AB286" i="3"/>
  <c r="AC286" i="3"/>
  <c r="AE286" i="3"/>
  <c r="AF286" i="3"/>
  <c r="AA287" i="3"/>
  <c r="AB287" i="3"/>
  <c r="AC287" i="3"/>
  <c r="AE287" i="3"/>
  <c r="AF287" i="3"/>
  <c r="AA288" i="3"/>
  <c r="AB288" i="3"/>
  <c r="AC288" i="3"/>
  <c r="AE288" i="3"/>
  <c r="AF288" i="3"/>
  <c r="AA289" i="3"/>
  <c r="AB289" i="3"/>
  <c r="AC289" i="3"/>
  <c r="AE289" i="3"/>
  <c r="AF289" i="3"/>
  <c r="AA290" i="3"/>
  <c r="AB290" i="3"/>
  <c r="AC290" i="3"/>
  <c r="AE290" i="3"/>
  <c r="AF290" i="3"/>
  <c r="AA291" i="3"/>
  <c r="AB291" i="3"/>
  <c r="AC291" i="3"/>
  <c r="AE291" i="3"/>
  <c r="AF291" i="3"/>
  <c r="AA292" i="3"/>
  <c r="AB292" i="3"/>
  <c r="AC292" i="3"/>
  <c r="AE292" i="3"/>
  <c r="AF292" i="3"/>
  <c r="AA293" i="3"/>
  <c r="AB293" i="3"/>
  <c r="AC293" i="3"/>
  <c r="AE293" i="3"/>
  <c r="AF293" i="3"/>
  <c r="AA294" i="3"/>
  <c r="AB294" i="3"/>
  <c r="AC294" i="3"/>
  <c r="AE294" i="3"/>
  <c r="AF294" i="3"/>
  <c r="AA295" i="3"/>
  <c r="AB295" i="3"/>
  <c r="AC295" i="3"/>
  <c r="AE295" i="3"/>
  <c r="AF295" i="3"/>
  <c r="AA296" i="3"/>
  <c r="AB296" i="3"/>
  <c r="AC296" i="3"/>
  <c r="AE296" i="3"/>
  <c r="AF296" i="3"/>
  <c r="AA297" i="3"/>
  <c r="AB297" i="3"/>
  <c r="AC297" i="3"/>
  <c r="AE297" i="3"/>
  <c r="AF297" i="3"/>
  <c r="AA298" i="3"/>
  <c r="AB298" i="3"/>
  <c r="AC298" i="3"/>
  <c r="AE298" i="3"/>
  <c r="AF298" i="3"/>
  <c r="AA299" i="3"/>
  <c r="AB299" i="3"/>
  <c r="AC299" i="3"/>
  <c r="AE299" i="3"/>
  <c r="AF299" i="3"/>
  <c r="AA300" i="3"/>
  <c r="AB300" i="3"/>
  <c r="AC300" i="3"/>
  <c r="AE300" i="3"/>
  <c r="AF300" i="3"/>
  <c r="AA301" i="3"/>
  <c r="AB301" i="3"/>
  <c r="AC301" i="3"/>
  <c r="AE301" i="3"/>
  <c r="AF301" i="3"/>
  <c r="AA302" i="3"/>
  <c r="AB302" i="3"/>
  <c r="AC302" i="3"/>
  <c r="AE302" i="3"/>
  <c r="AF302" i="3"/>
  <c r="AA303" i="3"/>
  <c r="AB303" i="3"/>
  <c r="AC303" i="3"/>
  <c r="AE303" i="3"/>
  <c r="AF303" i="3"/>
  <c r="AA304" i="3"/>
  <c r="AB304" i="3"/>
  <c r="AC304" i="3"/>
  <c r="AE304" i="3"/>
  <c r="AF304" i="3"/>
  <c r="AA305" i="3"/>
  <c r="AB305" i="3"/>
  <c r="AC305" i="3"/>
  <c r="AE305" i="3"/>
  <c r="AF305" i="3"/>
  <c r="AA306" i="3"/>
  <c r="AB306" i="3"/>
  <c r="AC306" i="3"/>
  <c r="AE306" i="3"/>
  <c r="AF306" i="3"/>
  <c r="AA307" i="3"/>
  <c r="AB307" i="3"/>
  <c r="AC307" i="3"/>
  <c r="AE307" i="3"/>
  <c r="AF307" i="3"/>
  <c r="AA308" i="3"/>
  <c r="AB308" i="3"/>
  <c r="AC308" i="3"/>
  <c r="AE308" i="3"/>
  <c r="AF308" i="3"/>
  <c r="AA309" i="3"/>
  <c r="AB309" i="3"/>
  <c r="AC309" i="3"/>
  <c r="AE309" i="3"/>
  <c r="AF309" i="3"/>
  <c r="AA310" i="3"/>
  <c r="AB310" i="3"/>
  <c r="AC310" i="3"/>
  <c r="AE310" i="3"/>
  <c r="AF310" i="3"/>
  <c r="AA311" i="3"/>
  <c r="AB311" i="3"/>
  <c r="AC311" i="3"/>
  <c r="AE311" i="3"/>
  <c r="AF311" i="3"/>
  <c r="AA312" i="3"/>
  <c r="AB312" i="3"/>
  <c r="AC312" i="3"/>
  <c r="AE312" i="3"/>
  <c r="AF312" i="3"/>
  <c r="AA313" i="3"/>
  <c r="AB313" i="3"/>
  <c r="AC313" i="3"/>
  <c r="AE313" i="3"/>
  <c r="AF313" i="3"/>
  <c r="AA314" i="3"/>
  <c r="AB314" i="3"/>
  <c r="AC314" i="3"/>
  <c r="AE314" i="3"/>
  <c r="AF314" i="3"/>
  <c r="AA315" i="3"/>
  <c r="AB315" i="3"/>
  <c r="AC315" i="3"/>
  <c r="AE315" i="3"/>
  <c r="AF315" i="3"/>
  <c r="AA316" i="3"/>
  <c r="AB316" i="3"/>
  <c r="AC316" i="3"/>
  <c r="AE316" i="3"/>
  <c r="AF316" i="3"/>
  <c r="AA317" i="3"/>
  <c r="AB317" i="3"/>
  <c r="AC317" i="3"/>
  <c r="AE317" i="3"/>
  <c r="AF317" i="3"/>
  <c r="AA318" i="3"/>
  <c r="AB318" i="3"/>
  <c r="AC318" i="3"/>
  <c r="AE318" i="3"/>
  <c r="AF318" i="3"/>
  <c r="AA319" i="3"/>
  <c r="AB319" i="3"/>
  <c r="AC319" i="3"/>
  <c r="AE319" i="3"/>
  <c r="AF319" i="3"/>
  <c r="AA320" i="3"/>
  <c r="AB320" i="3"/>
  <c r="AC320" i="3"/>
  <c r="AE320" i="3"/>
  <c r="AF320" i="3"/>
  <c r="AA321" i="3"/>
  <c r="AB321" i="3"/>
  <c r="AC321" i="3"/>
  <c r="AE321" i="3"/>
  <c r="AF321" i="3"/>
  <c r="AA322" i="3"/>
  <c r="AB322" i="3"/>
  <c r="AC322" i="3"/>
  <c r="AE322" i="3"/>
  <c r="AF322" i="3"/>
  <c r="AA323" i="3"/>
  <c r="AB323" i="3"/>
  <c r="AC323" i="3"/>
  <c r="AE323" i="3"/>
  <c r="AF323" i="3"/>
  <c r="AA324" i="3"/>
  <c r="AB324" i="3"/>
  <c r="AC324" i="3"/>
  <c r="AE324" i="3"/>
  <c r="AF324" i="3"/>
  <c r="AA325" i="3"/>
  <c r="AB325" i="3"/>
  <c r="AC325" i="3"/>
  <c r="AE325" i="3"/>
  <c r="AF325" i="3"/>
  <c r="AA326" i="3"/>
  <c r="AB326" i="3"/>
  <c r="AC326" i="3"/>
  <c r="AE326" i="3"/>
  <c r="AF326" i="3"/>
  <c r="AA327" i="3"/>
  <c r="AB327" i="3"/>
  <c r="AC327" i="3"/>
  <c r="AE327" i="3"/>
  <c r="AF327" i="3"/>
  <c r="AA328" i="3"/>
  <c r="AB328" i="3"/>
  <c r="AC328" i="3"/>
  <c r="AE328" i="3"/>
  <c r="AF328" i="3"/>
  <c r="AA329" i="3"/>
  <c r="AB329" i="3"/>
  <c r="AC329" i="3"/>
  <c r="AE329" i="3"/>
  <c r="AF329" i="3"/>
  <c r="AA330" i="3"/>
  <c r="AB330" i="3"/>
  <c r="AC330" i="3"/>
  <c r="AE330" i="3"/>
  <c r="AF330" i="3"/>
  <c r="AA331" i="3"/>
  <c r="AB331" i="3"/>
  <c r="AC331" i="3"/>
  <c r="AE331" i="3"/>
  <c r="AF331" i="3"/>
  <c r="AA332" i="3"/>
  <c r="AB332" i="3"/>
  <c r="AC332" i="3"/>
  <c r="AE332" i="3"/>
  <c r="AF332" i="3"/>
  <c r="AA333" i="3"/>
  <c r="AB333" i="3"/>
  <c r="AC333" i="3"/>
  <c r="AE333" i="3"/>
  <c r="AF333" i="3"/>
  <c r="AA334" i="3"/>
  <c r="AB334" i="3"/>
  <c r="AC334" i="3"/>
  <c r="AE334" i="3"/>
  <c r="AF334" i="3"/>
  <c r="AA335" i="3"/>
  <c r="AB335" i="3"/>
  <c r="AC335" i="3"/>
  <c r="AE335" i="3"/>
  <c r="AF335" i="3"/>
  <c r="AA336" i="3"/>
  <c r="AB336" i="3"/>
  <c r="AC336" i="3"/>
  <c r="AE336" i="3"/>
  <c r="AF336" i="3"/>
  <c r="AA337" i="3"/>
  <c r="AB337" i="3"/>
  <c r="AC337" i="3"/>
  <c r="AE337" i="3"/>
  <c r="AF337" i="3"/>
  <c r="AA338" i="3"/>
  <c r="AB338" i="3"/>
  <c r="AC338" i="3"/>
  <c r="AE338" i="3"/>
  <c r="AF338" i="3"/>
  <c r="AA339" i="3"/>
  <c r="AB339" i="3"/>
  <c r="AC339" i="3"/>
  <c r="AE339" i="3"/>
  <c r="AF339" i="3"/>
  <c r="AA340" i="3"/>
  <c r="AB340" i="3"/>
  <c r="AC340" i="3"/>
  <c r="AE340" i="3"/>
  <c r="AF340" i="3"/>
  <c r="AA341" i="3"/>
  <c r="AB341" i="3"/>
  <c r="AC341" i="3"/>
  <c r="AE341" i="3"/>
  <c r="AF341" i="3"/>
  <c r="AA342" i="3"/>
  <c r="AB342" i="3"/>
  <c r="AC342" i="3"/>
  <c r="AE342" i="3"/>
  <c r="AF342" i="3"/>
  <c r="AA343" i="3"/>
  <c r="AB343" i="3"/>
  <c r="AC343" i="3"/>
  <c r="AE343" i="3"/>
  <c r="AF343" i="3"/>
  <c r="AA344" i="3"/>
  <c r="AB344" i="3"/>
  <c r="AC344" i="3"/>
  <c r="AE344" i="3"/>
  <c r="AF344" i="3"/>
  <c r="AA345" i="3"/>
  <c r="AB345" i="3"/>
  <c r="AC345" i="3"/>
  <c r="AE345" i="3"/>
  <c r="AF345" i="3"/>
  <c r="AA346" i="3"/>
  <c r="AB346" i="3"/>
  <c r="AC346" i="3"/>
  <c r="AE346" i="3"/>
  <c r="AF346" i="3"/>
  <c r="AA347" i="3"/>
  <c r="AB347" i="3"/>
  <c r="AC347" i="3"/>
  <c r="AE347" i="3"/>
  <c r="AF347" i="3"/>
  <c r="AA348" i="3"/>
  <c r="AB348" i="3"/>
  <c r="AC348" i="3"/>
  <c r="AE348" i="3"/>
  <c r="AF348" i="3"/>
  <c r="AA349" i="3"/>
  <c r="AB349" i="3"/>
  <c r="AC349" i="3"/>
  <c r="AE349" i="3"/>
  <c r="AF349" i="3"/>
  <c r="AA350" i="3"/>
  <c r="AB350" i="3"/>
  <c r="AC350" i="3"/>
  <c r="AE350" i="3"/>
  <c r="AF350" i="3"/>
  <c r="AA351" i="3"/>
  <c r="AB351" i="3"/>
  <c r="AC351" i="3"/>
  <c r="AE351" i="3"/>
  <c r="AF351" i="3"/>
  <c r="AA352" i="3"/>
  <c r="AB352" i="3"/>
  <c r="AC352" i="3"/>
  <c r="AE352" i="3"/>
  <c r="AF352" i="3"/>
  <c r="AA353" i="3"/>
  <c r="AB353" i="3"/>
  <c r="AC353" i="3"/>
  <c r="AE353" i="3"/>
  <c r="AF353" i="3"/>
  <c r="AA354" i="3"/>
  <c r="AB354" i="3"/>
  <c r="AC354" i="3"/>
  <c r="AE354" i="3"/>
  <c r="AF354" i="3"/>
  <c r="AA355" i="3"/>
  <c r="AB355" i="3"/>
  <c r="AC355" i="3"/>
  <c r="AE355" i="3"/>
  <c r="AF355" i="3"/>
  <c r="AA356" i="3"/>
  <c r="AB356" i="3"/>
  <c r="AC356" i="3"/>
  <c r="AE356" i="3"/>
  <c r="AF356" i="3"/>
  <c r="AA357" i="3"/>
  <c r="AB357" i="3"/>
  <c r="AC357" i="3"/>
  <c r="AE357" i="3"/>
  <c r="AF357" i="3"/>
  <c r="AA358" i="3"/>
  <c r="AB358" i="3"/>
  <c r="AC358" i="3"/>
  <c r="AE358" i="3"/>
  <c r="AF358" i="3"/>
  <c r="AA359" i="3"/>
  <c r="AB359" i="3"/>
  <c r="AC359" i="3"/>
  <c r="AE359" i="3"/>
  <c r="AF359" i="3"/>
  <c r="AA360" i="3"/>
  <c r="AB360" i="3"/>
  <c r="AC360" i="3"/>
  <c r="AE360" i="3"/>
  <c r="AF360" i="3"/>
  <c r="AA361" i="3"/>
  <c r="AB361" i="3"/>
  <c r="AC361" i="3"/>
  <c r="AE361" i="3"/>
  <c r="AF361" i="3"/>
  <c r="AA362" i="3"/>
  <c r="AB362" i="3"/>
  <c r="AC362" i="3"/>
  <c r="AE362" i="3"/>
  <c r="AF362" i="3"/>
  <c r="AA363" i="3"/>
  <c r="AB363" i="3"/>
  <c r="AC363" i="3"/>
  <c r="AE363" i="3"/>
  <c r="AF363" i="3"/>
  <c r="AA364" i="3"/>
  <c r="AB364" i="3"/>
  <c r="AC364" i="3"/>
  <c r="AE364" i="3"/>
  <c r="AF364" i="3"/>
  <c r="AA365" i="3"/>
  <c r="AB365" i="3"/>
  <c r="AC365" i="3"/>
  <c r="AE365" i="3"/>
  <c r="AF365" i="3"/>
  <c r="AA366" i="3"/>
  <c r="AB366" i="3"/>
  <c r="AC366" i="3"/>
  <c r="AE366" i="3"/>
  <c r="AF366" i="3"/>
  <c r="AA367" i="3"/>
  <c r="AB367" i="3"/>
  <c r="AC367" i="3"/>
  <c r="AE367" i="3"/>
  <c r="AF367" i="3"/>
  <c r="AA368" i="3"/>
  <c r="AB368" i="3"/>
  <c r="AC368" i="3"/>
  <c r="AE368" i="3"/>
  <c r="AF368" i="3"/>
  <c r="AA369" i="3"/>
  <c r="AB369" i="3"/>
  <c r="AC369" i="3"/>
  <c r="AE369" i="3"/>
  <c r="AF369" i="3"/>
  <c r="AA370" i="3"/>
  <c r="AB370" i="3"/>
  <c r="AC370" i="3"/>
  <c r="AE370" i="3"/>
  <c r="AF370" i="3"/>
  <c r="AA371" i="3"/>
  <c r="AB371" i="3"/>
  <c r="AC371" i="3"/>
  <c r="AE371" i="3"/>
  <c r="AF371" i="3"/>
  <c r="AA372" i="3"/>
  <c r="AB372" i="3"/>
  <c r="AC372" i="3"/>
  <c r="AE372" i="3"/>
  <c r="AF372" i="3"/>
  <c r="AA373" i="3"/>
  <c r="AB373" i="3"/>
  <c r="AC373" i="3"/>
  <c r="AE373" i="3"/>
  <c r="AF373" i="3"/>
  <c r="AA374" i="3"/>
  <c r="AB374" i="3"/>
  <c r="AC374" i="3"/>
  <c r="AE374" i="3"/>
  <c r="AF374" i="3"/>
  <c r="AA375" i="3"/>
  <c r="AB375" i="3"/>
  <c r="AC375" i="3"/>
  <c r="AE375" i="3"/>
  <c r="AF375" i="3"/>
  <c r="AA376" i="3"/>
  <c r="AB376" i="3"/>
  <c r="AC376" i="3"/>
  <c r="AE376" i="3"/>
  <c r="AF376" i="3"/>
  <c r="AA377" i="3"/>
  <c r="AB377" i="3"/>
  <c r="AC377" i="3"/>
  <c r="AE377" i="3"/>
  <c r="AF377" i="3"/>
  <c r="AA378" i="3"/>
  <c r="AB378" i="3"/>
  <c r="AC378" i="3"/>
  <c r="AE378" i="3"/>
  <c r="AF378" i="3"/>
  <c r="AA379" i="3"/>
  <c r="AB379" i="3"/>
  <c r="AC379" i="3"/>
  <c r="AE379" i="3"/>
  <c r="AF379" i="3"/>
  <c r="AA380" i="3"/>
  <c r="AB380" i="3"/>
  <c r="AC380" i="3"/>
  <c r="AE380" i="3"/>
  <c r="AF380" i="3"/>
  <c r="AA381" i="3"/>
  <c r="AB381" i="3"/>
  <c r="AC381" i="3"/>
  <c r="AE381" i="3"/>
  <c r="AF381" i="3"/>
  <c r="AA382" i="3"/>
  <c r="AB382" i="3"/>
  <c r="AC382" i="3"/>
  <c r="AE382" i="3"/>
  <c r="AF382" i="3"/>
  <c r="AA383" i="3"/>
  <c r="AB383" i="3"/>
  <c r="AC383" i="3"/>
  <c r="AE383" i="3"/>
  <c r="AF383" i="3"/>
  <c r="AA384" i="3"/>
  <c r="AB384" i="3"/>
  <c r="AC384" i="3"/>
  <c r="AE384" i="3"/>
  <c r="AF384" i="3"/>
  <c r="AA385" i="3"/>
  <c r="AB385" i="3"/>
  <c r="AC385" i="3"/>
  <c r="AE385" i="3"/>
  <c r="AF385" i="3"/>
  <c r="AA386" i="3"/>
  <c r="AB386" i="3"/>
  <c r="AC386" i="3"/>
  <c r="AE386" i="3"/>
  <c r="AF386" i="3"/>
  <c r="AA387" i="3"/>
  <c r="AB387" i="3"/>
  <c r="AC387" i="3"/>
  <c r="AE387" i="3"/>
  <c r="AF387" i="3"/>
  <c r="AA388" i="3"/>
  <c r="AB388" i="3"/>
  <c r="AC388" i="3"/>
  <c r="AE388" i="3"/>
  <c r="AF388" i="3"/>
  <c r="AA389" i="3"/>
  <c r="AB389" i="3"/>
  <c r="AC389" i="3"/>
  <c r="AE389" i="3"/>
  <c r="AF389" i="3"/>
  <c r="AA390" i="3"/>
  <c r="AB390" i="3"/>
  <c r="AC390" i="3"/>
  <c r="AE390" i="3"/>
  <c r="AF390" i="3"/>
  <c r="AA391" i="3"/>
  <c r="AB391" i="3"/>
  <c r="AC391" i="3"/>
  <c r="AE391" i="3"/>
  <c r="AF391" i="3"/>
  <c r="AA392" i="3"/>
  <c r="AB392" i="3"/>
  <c r="AC392" i="3"/>
  <c r="AE392" i="3"/>
  <c r="AF392" i="3"/>
  <c r="AA393" i="3"/>
  <c r="AB393" i="3"/>
  <c r="AC393" i="3"/>
  <c r="AE393" i="3"/>
  <c r="AF393" i="3"/>
  <c r="AA394" i="3"/>
  <c r="AB394" i="3"/>
  <c r="AC394" i="3"/>
  <c r="AE394" i="3"/>
  <c r="AF394" i="3"/>
  <c r="AA395" i="3"/>
  <c r="AB395" i="3"/>
  <c r="AC395" i="3"/>
  <c r="AE395" i="3"/>
  <c r="AF395" i="3"/>
  <c r="AA396" i="3"/>
  <c r="AB396" i="3"/>
  <c r="AC396" i="3"/>
  <c r="AE396" i="3"/>
  <c r="AF396" i="3"/>
  <c r="AA397" i="3"/>
  <c r="AB397" i="3"/>
  <c r="AC397" i="3"/>
  <c r="AE397" i="3"/>
  <c r="AF397" i="3"/>
  <c r="AA398" i="3"/>
  <c r="AB398" i="3"/>
  <c r="AC398" i="3"/>
  <c r="AE398" i="3"/>
  <c r="AF398" i="3"/>
  <c r="AA399" i="3"/>
  <c r="AB399" i="3"/>
  <c r="AC399" i="3"/>
  <c r="AE399" i="3"/>
  <c r="AF399" i="3"/>
  <c r="AA400" i="3"/>
  <c r="AB400" i="3"/>
  <c r="AC400" i="3"/>
  <c r="AE400" i="3"/>
  <c r="AF400" i="3"/>
  <c r="AA401" i="3"/>
  <c r="AB401" i="3"/>
  <c r="AC401" i="3"/>
  <c r="AE401" i="3"/>
  <c r="AF401" i="3"/>
  <c r="AA402" i="3"/>
  <c r="AB402" i="3"/>
  <c r="AC402" i="3"/>
  <c r="AE402" i="3"/>
  <c r="AF402" i="3"/>
  <c r="AA403" i="3"/>
  <c r="AB403" i="3"/>
  <c r="AC403" i="3"/>
  <c r="AE403" i="3"/>
  <c r="AF403" i="3"/>
  <c r="AA404" i="3"/>
  <c r="AB404" i="3"/>
  <c r="AC404" i="3"/>
  <c r="AE404" i="3"/>
  <c r="AF404" i="3"/>
  <c r="AA405" i="3"/>
  <c r="AB405" i="3"/>
  <c r="AC405" i="3"/>
  <c r="AE405" i="3"/>
  <c r="AF405" i="3"/>
  <c r="AA406" i="3"/>
  <c r="AB406" i="3"/>
  <c r="AC406" i="3"/>
  <c r="AE406" i="3"/>
  <c r="AF406" i="3"/>
  <c r="AA407" i="3"/>
  <c r="AB407" i="3"/>
  <c r="AC407" i="3"/>
  <c r="AE407" i="3"/>
  <c r="AF407" i="3"/>
  <c r="AA408" i="3"/>
  <c r="AB408" i="3"/>
  <c r="AC408" i="3"/>
  <c r="AE408" i="3"/>
  <c r="AF408" i="3"/>
  <c r="AA409" i="3"/>
  <c r="AB409" i="3"/>
  <c r="AC409" i="3"/>
  <c r="AE409" i="3"/>
  <c r="AF409" i="3"/>
  <c r="AA410" i="3"/>
  <c r="AB410" i="3"/>
  <c r="AC410" i="3"/>
  <c r="AE410" i="3"/>
  <c r="AF410" i="3"/>
  <c r="AA411" i="3"/>
  <c r="AB411" i="3"/>
  <c r="AC411" i="3"/>
  <c r="AE411" i="3"/>
  <c r="AF411" i="3"/>
  <c r="AA412" i="3"/>
  <c r="AB412" i="3"/>
  <c r="AC412" i="3"/>
  <c r="AE412" i="3"/>
  <c r="AF412" i="3"/>
  <c r="AA413" i="3"/>
  <c r="AB413" i="3"/>
  <c r="AC413" i="3"/>
  <c r="AE413" i="3"/>
  <c r="AF413" i="3"/>
  <c r="AA414" i="3"/>
  <c r="AB414" i="3"/>
  <c r="AC414" i="3"/>
  <c r="AE414" i="3"/>
  <c r="AF414" i="3"/>
  <c r="AA415" i="3"/>
  <c r="AB415" i="3"/>
  <c r="AC415" i="3"/>
  <c r="AE415" i="3"/>
  <c r="AF415" i="3"/>
  <c r="AA416" i="3"/>
  <c r="AB416" i="3"/>
  <c r="AC416" i="3"/>
  <c r="AE416" i="3"/>
  <c r="AF416" i="3"/>
  <c r="AA417" i="3"/>
  <c r="AB417" i="3"/>
  <c r="AC417" i="3"/>
  <c r="AE417" i="3"/>
  <c r="AF417" i="3"/>
  <c r="AA418" i="3"/>
  <c r="AB418" i="3"/>
  <c r="AC418" i="3"/>
  <c r="AE418" i="3"/>
  <c r="AF418" i="3"/>
  <c r="AA419" i="3"/>
  <c r="AB419" i="3"/>
  <c r="AC419" i="3"/>
  <c r="AE419" i="3"/>
  <c r="AF419" i="3"/>
  <c r="AA420" i="3"/>
  <c r="AB420" i="3"/>
  <c r="AC420" i="3"/>
  <c r="AE420" i="3"/>
  <c r="AF420" i="3"/>
  <c r="AA421" i="3"/>
  <c r="AB421" i="3"/>
  <c r="AC421" i="3"/>
  <c r="AE421" i="3"/>
  <c r="AF421" i="3"/>
  <c r="AA422" i="3"/>
  <c r="AB422" i="3"/>
  <c r="AC422" i="3"/>
  <c r="AE422" i="3"/>
  <c r="AF422" i="3"/>
  <c r="AA423" i="3"/>
  <c r="AB423" i="3"/>
  <c r="AC423" i="3"/>
  <c r="AE423" i="3"/>
  <c r="AF423" i="3"/>
  <c r="AA424" i="3"/>
  <c r="AB424" i="3"/>
  <c r="AC424" i="3"/>
  <c r="AE424" i="3"/>
  <c r="AF424" i="3"/>
  <c r="AA425" i="3"/>
  <c r="AB425" i="3"/>
  <c r="AC425" i="3"/>
  <c r="AE425" i="3"/>
  <c r="AF425" i="3"/>
  <c r="AA426" i="3"/>
  <c r="AB426" i="3"/>
  <c r="AC426" i="3"/>
  <c r="AE426" i="3"/>
  <c r="AF426" i="3"/>
  <c r="AA427" i="3"/>
  <c r="AB427" i="3"/>
  <c r="AC427" i="3"/>
  <c r="AE427" i="3"/>
  <c r="AF427" i="3"/>
  <c r="AA428" i="3"/>
  <c r="AB428" i="3"/>
  <c r="AC428" i="3"/>
  <c r="AE428" i="3"/>
  <c r="AF428" i="3"/>
  <c r="AA429" i="3"/>
  <c r="AB429" i="3"/>
  <c r="AC429" i="3"/>
  <c r="AE429" i="3"/>
  <c r="AF429" i="3"/>
  <c r="AA430" i="3"/>
  <c r="AB430" i="3"/>
  <c r="AC430" i="3"/>
  <c r="AE430" i="3"/>
  <c r="AF430" i="3"/>
  <c r="AA431" i="3"/>
  <c r="AB431" i="3"/>
  <c r="AC431" i="3"/>
  <c r="AE431" i="3"/>
  <c r="AF431" i="3"/>
  <c r="AA432" i="3"/>
  <c r="AB432" i="3"/>
  <c r="AC432" i="3"/>
  <c r="AE432" i="3"/>
  <c r="AF432" i="3"/>
  <c r="AA433" i="3"/>
  <c r="AB433" i="3"/>
  <c r="AC433" i="3"/>
  <c r="AE433" i="3"/>
  <c r="AF433" i="3"/>
  <c r="AA434" i="3"/>
  <c r="AB434" i="3"/>
  <c r="AC434" i="3"/>
  <c r="AE434" i="3"/>
  <c r="AF434" i="3"/>
  <c r="AA435" i="3"/>
  <c r="AB435" i="3"/>
  <c r="AC435" i="3"/>
  <c r="AE435" i="3"/>
  <c r="AF435" i="3"/>
  <c r="AA436" i="3"/>
  <c r="AB436" i="3"/>
  <c r="AC436" i="3"/>
  <c r="AE436" i="3"/>
  <c r="AF436" i="3"/>
  <c r="AA437" i="3"/>
  <c r="AB437" i="3"/>
  <c r="AC437" i="3"/>
  <c r="AE437" i="3"/>
  <c r="AF437" i="3"/>
  <c r="AA438" i="3"/>
  <c r="AB438" i="3"/>
  <c r="AC438" i="3"/>
  <c r="AE438" i="3"/>
  <c r="AF438" i="3"/>
  <c r="AA439" i="3"/>
  <c r="AB439" i="3"/>
  <c r="AC439" i="3"/>
  <c r="AE439" i="3"/>
  <c r="AF439" i="3"/>
  <c r="AA440" i="3"/>
  <c r="AB440" i="3"/>
  <c r="AC440" i="3"/>
  <c r="AE440" i="3"/>
  <c r="AF440" i="3"/>
  <c r="AA441" i="3"/>
  <c r="AB441" i="3"/>
  <c r="AC441" i="3"/>
  <c r="AE441" i="3"/>
  <c r="AF441" i="3"/>
  <c r="AA442" i="3"/>
  <c r="AB442" i="3"/>
  <c r="AC442" i="3"/>
  <c r="AE442" i="3"/>
  <c r="AF442" i="3"/>
  <c r="AA443" i="3"/>
  <c r="AB443" i="3"/>
  <c r="AC443" i="3"/>
  <c r="AE443" i="3"/>
  <c r="AF443" i="3"/>
  <c r="AA444" i="3"/>
  <c r="AB444" i="3"/>
  <c r="AC444" i="3"/>
  <c r="AE444" i="3"/>
  <c r="AF444" i="3"/>
  <c r="AA445" i="3"/>
  <c r="AB445" i="3"/>
  <c r="AC445" i="3"/>
  <c r="AE445" i="3"/>
  <c r="AF445" i="3"/>
  <c r="AA446" i="3"/>
  <c r="AB446" i="3"/>
  <c r="AC446" i="3"/>
  <c r="AE446" i="3"/>
  <c r="AF446" i="3"/>
  <c r="AA447" i="3"/>
  <c r="AB447" i="3"/>
  <c r="AC447" i="3"/>
  <c r="AE447" i="3"/>
  <c r="AF447" i="3"/>
  <c r="AA448" i="3"/>
  <c r="AB448" i="3"/>
  <c r="AC448" i="3"/>
  <c r="AE448" i="3"/>
  <c r="AF448" i="3"/>
  <c r="AA449" i="3"/>
  <c r="AB449" i="3"/>
  <c r="AC449" i="3"/>
  <c r="AE449" i="3"/>
  <c r="AF449" i="3"/>
  <c r="AA450" i="3"/>
  <c r="AB450" i="3"/>
  <c r="AC450" i="3"/>
  <c r="AE450" i="3"/>
  <c r="AF450" i="3"/>
  <c r="AA451" i="3"/>
  <c r="AB451" i="3"/>
  <c r="AC451" i="3"/>
  <c r="AE451" i="3"/>
  <c r="AF451" i="3"/>
  <c r="AA452" i="3"/>
  <c r="AB452" i="3"/>
  <c r="AC452" i="3"/>
  <c r="AE452" i="3"/>
  <c r="AF452" i="3"/>
  <c r="AA453" i="3"/>
  <c r="AB453" i="3"/>
  <c r="AC453" i="3"/>
  <c r="AE453" i="3"/>
  <c r="AF453" i="3"/>
  <c r="AA454" i="3"/>
  <c r="AB454" i="3"/>
  <c r="AC454" i="3"/>
  <c r="AE454" i="3"/>
  <c r="AF454" i="3"/>
  <c r="AA455" i="3"/>
  <c r="AB455" i="3"/>
  <c r="AC455" i="3"/>
  <c r="AE455" i="3"/>
  <c r="AF455" i="3"/>
  <c r="AA456" i="3"/>
  <c r="AB456" i="3"/>
  <c r="AC456" i="3"/>
  <c r="AE456" i="3"/>
  <c r="AF456" i="3"/>
  <c r="AA457" i="3"/>
  <c r="AB457" i="3"/>
  <c r="AC457" i="3"/>
  <c r="AE457" i="3"/>
  <c r="AF457" i="3"/>
  <c r="AA458" i="3"/>
  <c r="AB458" i="3"/>
  <c r="AC458" i="3"/>
  <c r="AE458" i="3"/>
  <c r="AF458" i="3"/>
  <c r="AA459" i="3"/>
  <c r="AB459" i="3"/>
  <c r="AC459" i="3"/>
  <c r="AE459" i="3"/>
  <c r="AF459" i="3"/>
  <c r="AA460" i="3"/>
  <c r="AB460" i="3"/>
  <c r="AC460" i="3"/>
  <c r="AE460" i="3"/>
  <c r="AF460" i="3"/>
  <c r="AA461" i="3"/>
  <c r="AB461" i="3"/>
  <c r="AC461" i="3"/>
  <c r="AE461" i="3"/>
  <c r="AF461" i="3"/>
  <c r="AA462" i="3"/>
  <c r="AB462" i="3"/>
  <c r="AC462" i="3"/>
  <c r="AE462" i="3"/>
  <c r="AF462" i="3"/>
  <c r="AA463" i="3"/>
  <c r="AB463" i="3"/>
  <c r="AC463" i="3"/>
  <c r="AE463" i="3"/>
  <c r="AF463" i="3"/>
  <c r="AA464" i="3"/>
  <c r="AB464" i="3"/>
  <c r="AC464" i="3"/>
  <c r="AE464" i="3"/>
  <c r="AF464" i="3"/>
  <c r="AA465" i="3"/>
  <c r="AB465" i="3"/>
  <c r="AC465" i="3"/>
  <c r="AE465" i="3"/>
  <c r="AF465" i="3"/>
  <c r="AA466" i="3"/>
  <c r="AB466" i="3"/>
  <c r="AC466" i="3"/>
  <c r="AE466" i="3"/>
  <c r="AF466" i="3"/>
  <c r="AA467" i="3"/>
  <c r="AB467" i="3"/>
  <c r="AC467" i="3"/>
  <c r="AE467" i="3"/>
  <c r="AF467" i="3"/>
  <c r="AA468" i="3"/>
  <c r="AB468" i="3"/>
  <c r="AC468" i="3"/>
  <c r="AE468" i="3"/>
  <c r="AF468" i="3"/>
  <c r="AA469" i="3"/>
  <c r="AB469" i="3"/>
  <c r="AC469" i="3"/>
  <c r="AE469" i="3"/>
  <c r="AF469" i="3"/>
  <c r="AA470" i="3"/>
  <c r="AB470" i="3"/>
  <c r="AC470" i="3"/>
  <c r="AE470" i="3"/>
  <c r="AF470" i="3"/>
  <c r="AA471" i="3"/>
  <c r="AB471" i="3"/>
  <c r="AC471" i="3"/>
  <c r="AE471" i="3"/>
  <c r="AF471" i="3"/>
  <c r="AA472" i="3"/>
  <c r="AB472" i="3"/>
  <c r="AC472" i="3"/>
  <c r="AE472" i="3"/>
  <c r="AF472" i="3"/>
  <c r="AA473" i="3"/>
  <c r="AB473" i="3"/>
  <c r="AC473" i="3"/>
  <c r="AE473" i="3"/>
  <c r="AF473" i="3"/>
  <c r="AA474" i="3"/>
  <c r="AB474" i="3"/>
  <c r="AC474" i="3"/>
  <c r="AE474" i="3"/>
  <c r="AF474" i="3"/>
  <c r="AA475" i="3"/>
  <c r="AB475" i="3"/>
  <c r="AC475" i="3"/>
  <c r="AE475" i="3"/>
  <c r="AF475" i="3"/>
  <c r="AA476" i="3"/>
  <c r="AB476" i="3"/>
  <c r="AC476" i="3"/>
  <c r="AE476" i="3"/>
  <c r="AF476" i="3"/>
  <c r="AA477" i="3"/>
  <c r="AB477" i="3"/>
  <c r="AC477" i="3"/>
  <c r="AE477" i="3"/>
  <c r="AF477" i="3"/>
  <c r="AA478" i="3"/>
  <c r="AB478" i="3"/>
  <c r="AC478" i="3"/>
  <c r="AE478" i="3"/>
  <c r="AF478" i="3"/>
  <c r="AA479" i="3"/>
  <c r="AB479" i="3"/>
  <c r="AC479" i="3"/>
  <c r="AE479" i="3"/>
  <c r="AF479" i="3"/>
  <c r="AA480" i="3"/>
  <c r="AB480" i="3"/>
  <c r="AC480" i="3"/>
  <c r="AE480" i="3"/>
  <c r="AF480" i="3"/>
  <c r="AA481" i="3"/>
  <c r="AB481" i="3"/>
  <c r="AC481" i="3"/>
  <c r="AE481" i="3"/>
  <c r="AF481" i="3"/>
  <c r="AA482" i="3"/>
  <c r="AB482" i="3"/>
  <c r="AC482" i="3"/>
  <c r="AE482" i="3"/>
  <c r="AF482" i="3"/>
  <c r="AA483" i="3"/>
  <c r="AB483" i="3"/>
  <c r="AC483" i="3"/>
  <c r="AE483" i="3"/>
  <c r="AF483" i="3"/>
  <c r="AA484" i="3"/>
  <c r="AB484" i="3"/>
  <c r="AC484" i="3"/>
  <c r="AE484" i="3"/>
  <c r="AF484" i="3"/>
  <c r="AA485" i="3"/>
  <c r="AB485" i="3"/>
  <c r="AC485" i="3"/>
  <c r="AE485" i="3"/>
  <c r="AF485" i="3"/>
  <c r="AA486" i="3"/>
  <c r="AB486" i="3"/>
  <c r="AC486" i="3"/>
  <c r="AE486" i="3"/>
  <c r="AF486" i="3"/>
  <c r="AA487" i="3"/>
  <c r="AB487" i="3"/>
  <c r="AC487" i="3"/>
  <c r="AE487" i="3"/>
  <c r="AF487" i="3"/>
  <c r="AA488" i="3"/>
  <c r="AB488" i="3"/>
  <c r="AC488" i="3"/>
  <c r="AE488" i="3"/>
  <c r="AF488" i="3"/>
  <c r="AA489" i="3"/>
  <c r="AB489" i="3"/>
  <c r="AC489" i="3"/>
  <c r="AE489" i="3"/>
  <c r="AF489" i="3"/>
  <c r="AA490" i="3"/>
  <c r="AB490" i="3"/>
  <c r="AC490" i="3"/>
  <c r="AE490" i="3"/>
  <c r="AF490" i="3"/>
  <c r="AA491" i="3"/>
  <c r="AB491" i="3"/>
  <c r="AC491" i="3"/>
  <c r="AE491" i="3"/>
  <c r="AF491" i="3"/>
  <c r="AA492" i="3"/>
  <c r="AB492" i="3"/>
  <c r="AC492" i="3"/>
  <c r="AE492" i="3"/>
  <c r="AF492" i="3"/>
  <c r="AA493" i="3"/>
  <c r="AB493" i="3"/>
  <c r="AC493" i="3"/>
  <c r="AE493" i="3"/>
  <c r="AF493" i="3"/>
  <c r="AA494" i="3"/>
  <c r="AB494" i="3"/>
  <c r="AC494" i="3"/>
  <c r="AE494" i="3"/>
  <c r="AF494" i="3"/>
  <c r="AA495" i="3"/>
  <c r="AB495" i="3"/>
  <c r="AC495" i="3"/>
  <c r="AE495" i="3"/>
  <c r="AF495" i="3"/>
  <c r="AA496" i="3"/>
  <c r="AB496" i="3"/>
  <c r="AC496" i="3"/>
  <c r="AE496" i="3"/>
  <c r="AF496" i="3"/>
  <c r="AA497" i="3"/>
  <c r="AB497" i="3"/>
  <c r="AC497" i="3"/>
  <c r="AE497" i="3"/>
  <c r="AF497" i="3"/>
  <c r="AA498" i="3"/>
  <c r="AB498" i="3"/>
  <c r="AC498" i="3"/>
  <c r="AE498" i="3"/>
  <c r="AF498" i="3"/>
  <c r="AA499" i="3"/>
  <c r="AB499" i="3"/>
  <c r="AC499" i="3"/>
  <c r="AE499" i="3"/>
  <c r="AF499" i="3"/>
  <c r="AA500" i="3"/>
  <c r="AB500" i="3"/>
  <c r="AC500" i="3"/>
  <c r="AE500" i="3"/>
  <c r="AF500" i="3"/>
  <c r="AA501" i="3"/>
  <c r="AB501" i="3"/>
  <c r="AC501" i="3"/>
  <c r="AE501" i="3"/>
  <c r="AF501" i="3"/>
  <c r="AA502" i="3"/>
  <c r="AB502" i="3"/>
  <c r="AC502" i="3"/>
  <c r="AE502" i="3"/>
  <c r="AF502" i="3"/>
  <c r="AA503" i="3"/>
  <c r="AB503" i="3"/>
  <c r="AC503" i="3"/>
  <c r="AE503" i="3"/>
  <c r="AF503" i="3"/>
  <c r="AA504" i="3"/>
  <c r="AB504" i="3"/>
  <c r="AC504" i="3"/>
  <c r="AE504" i="3"/>
  <c r="AF504" i="3"/>
  <c r="AA505" i="3"/>
  <c r="AB505" i="3"/>
  <c r="AC505" i="3"/>
  <c r="AE505" i="3"/>
  <c r="AF505" i="3"/>
  <c r="AA506" i="3"/>
  <c r="AB506" i="3"/>
  <c r="AC506" i="3"/>
  <c r="AE506" i="3"/>
  <c r="AF506" i="3"/>
  <c r="AA507" i="3"/>
  <c r="AB507" i="3"/>
  <c r="AC507" i="3"/>
  <c r="AE507" i="3"/>
  <c r="AF507" i="3"/>
  <c r="AA508" i="3"/>
  <c r="AB508" i="3"/>
  <c r="AC508" i="3"/>
  <c r="AE508" i="3"/>
  <c r="AF508" i="3"/>
  <c r="AA509" i="3"/>
  <c r="AB509" i="3"/>
  <c r="AC509" i="3"/>
  <c r="AE509" i="3"/>
  <c r="AF509" i="3"/>
  <c r="AA510" i="3"/>
  <c r="AB510" i="3"/>
  <c r="AC510" i="3"/>
  <c r="AE510" i="3"/>
  <c r="AF510" i="3"/>
  <c r="AA511" i="3"/>
  <c r="AB511" i="3"/>
  <c r="AC511" i="3"/>
  <c r="AE511" i="3"/>
  <c r="AF511" i="3"/>
  <c r="AA512" i="3"/>
  <c r="AB512" i="3"/>
  <c r="AC512" i="3"/>
  <c r="AE512" i="3"/>
  <c r="AF512" i="3"/>
  <c r="AA513" i="3"/>
  <c r="AB513" i="3"/>
  <c r="AC513" i="3"/>
  <c r="AE513" i="3"/>
  <c r="AF513" i="3"/>
  <c r="AA514" i="3"/>
  <c r="AB514" i="3"/>
  <c r="AC514" i="3"/>
  <c r="AE514" i="3"/>
  <c r="AF514" i="3"/>
  <c r="AF14" i="3"/>
  <c r="AE14" i="3"/>
  <c r="AC14" i="3"/>
  <c r="AB14" i="3"/>
  <c r="AA14" i="3"/>
  <c r="AD40" i="3" l="1"/>
  <c r="AD38" i="3"/>
  <c r="AD134" i="3"/>
  <c r="AD113" i="3"/>
  <c r="AD112" i="3"/>
  <c r="AD111" i="3"/>
  <c r="AD110" i="3"/>
  <c r="AD42" i="3"/>
  <c r="AD41" i="3"/>
  <c r="AD101" i="3"/>
  <c r="AD36" i="3"/>
  <c r="AD115" i="3"/>
  <c r="AD35" i="3"/>
  <c r="AD1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45" i="3"/>
  <c r="Q46" i="3"/>
  <c r="Q47" i="3"/>
  <c r="Q48" i="3"/>
  <c r="Q49" i="3"/>
  <c r="Q50" i="3"/>
  <c r="Q51" i="3"/>
  <c r="Q52" i="3"/>
  <c r="Q53" i="3"/>
  <c r="Q54" i="3"/>
  <c r="Q55" i="3"/>
  <c r="Q56" i="3"/>
  <c r="Q57" i="3"/>
  <c r="Q58" i="3"/>
  <c r="Q59" i="3"/>
  <c r="Q60" i="3"/>
  <c r="Q61" i="3"/>
  <c r="Q62" i="3"/>
  <c r="Q63" i="3"/>
  <c r="Q64" i="3"/>
  <c r="Q65" i="3"/>
  <c r="Q66" i="3"/>
  <c r="Q67" i="3"/>
  <c r="Q68" i="3"/>
  <c r="Q69" i="3"/>
  <c r="Q70" i="3"/>
  <c r="Q71" i="3"/>
  <c r="Q72" i="3"/>
  <c r="Q73" i="3"/>
  <c r="Q74" i="3"/>
  <c r="Q75" i="3"/>
  <c r="Q76" i="3"/>
  <c r="Q77" i="3"/>
  <c r="Q78" i="3"/>
  <c r="Q79" i="3"/>
  <c r="Q80" i="3"/>
  <c r="Q81" i="3"/>
  <c r="Q82" i="3"/>
  <c r="Q83" i="3"/>
  <c r="Q84" i="3"/>
  <c r="Q85" i="3"/>
  <c r="Q86" i="3"/>
  <c r="Q87" i="3"/>
  <c r="Q88" i="3"/>
  <c r="Q89" i="3"/>
  <c r="Q90" i="3"/>
  <c r="Q91" i="3"/>
  <c r="Q92" i="3"/>
  <c r="Q93" i="3"/>
  <c r="Q94" i="3"/>
  <c r="Q95" i="3"/>
  <c r="Q96" i="3"/>
  <c r="Q97" i="3"/>
  <c r="Q98" i="3"/>
  <c r="Q99" i="3"/>
  <c r="Q100" i="3"/>
  <c r="Q101" i="3"/>
  <c r="Q102" i="3"/>
  <c r="Q103" i="3"/>
  <c r="Q104" i="3"/>
  <c r="Q105" i="3"/>
  <c r="Q106" i="3"/>
  <c r="Q107" i="3"/>
  <c r="Q108" i="3"/>
  <c r="Q109" i="3"/>
  <c r="Q110" i="3"/>
  <c r="Q111" i="3"/>
  <c r="Q112" i="3"/>
  <c r="Q113" i="3"/>
  <c r="Q114" i="3"/>
  <c r="Q115" i="3"/>
  <c r="Q116" i="3"/>
  <c r="Q117" i="3"/>
  <c r="Q118" i="3"/>
  <c r="Q119" i="3"/>
  <c r="Q120" i="3"/>
  <c r="Q121" i="3"/>
  <c r="Q122" i="3"/>
  <c r="Q123" i="3"/>
  <c r="Q124" i="3"/>
  <c r="Q125" i="3"/>
  <c r="Q126" i="3"/>
  <c r="Q127" i="3"/>
  <c r="Q128" i="3"/>
  <c r="Q129" i="3"/>
  <c r="Q130" i="3"/>
  <c r="Q131" i="3"/>
  <c r="Q132" i="3"/>
  <c r="Q133" i="3"/>
  <c r="Q134" i="3"/>
  <c r="Q135" i="3"/>
  <c r="Q136" i="3"/>
  <c r="Q137" i="3"/>
  <c r="Q138" i="3"/>
  <c r="Q139" i="3"/>
  <c r="Q140" i="3"/>
  <c r="Q141" i="3"/>
  <c r="Q142" i="3"/>
  <c r="Q143" i="3"/>
  <c r="Q144" i="3"/>
  <c r="Q145" i="3"/>
  <c r="Q146" i="3"/>
  <c r="Q147" i="3"/>
  <c r="Q148" i="3"/>
  <c r="Q149" i="3"/>
  <c r="Q150" i="3"/>
  <c r="Q151" i="3"/>
  <c r="Q152" i="3"/>
  <c r="Q153" i="3"/>
  <c r="Q154" i="3"/>
  <c r="Q155" i="3"/>
  <c r="Q156" i="3"/>
  <c r="Q157" i="3"/>
  <c r="Q158" i="3"/>
  <c r="Q159" i="3"/>
  <c r="Q160" i="3"/>
  <c r="Q161" i="3"/>
  <c r="Q162" i="3"/>
  <c r="Q163" i="3"/>
  <c r="Q164" i="3"/>
  <c r="Q165" i="3"/>
  <c r="Q166" i="3"/>
  <c r="Q167" i="3"/>
  <c r="Q168" i="3"/>
  <c r="Q169" i="3"/>
  <c r="Q170" i="3"/>
  <c r="Q171" i="3"/>
  <c r="Q172" i="3"/>
  <c r="Q173" i="3"/>
  <c r="Q174" i="3"/>
  <c r="Q175" i="3"/>
  <c r="Q176" i="3"/>
  <c r="Q177" i="3"/>
  <c r="Q178" i="3"/>
  <c r="Q179" i="3"/>
  <c r="Q180" i="3"/>
  <c r="Q181" i="3"/>
  <c r="Q182" i="3"/>
  <c r="Q183" i="3"/>
  <c r="Q184" i="3"/>
  <c r="Q185" i="3"/>
  <c r="Q186" i="3"/>
  <c r="Q187" i="3"/>
  <c r="Q188" i="3"/>
  <c r="Q189" i="3"/>
  <c r="Q190" i="3"/>
  <c r="Q191" i="3"/>
  <c r="Q192" i="3"/>
  <c r="Q193" i="3"/>
  <c r="Q194" i="3"/>
  <c r="Q195" i="3"/>
  <c r="Q196" i="3"/>
  <c r="Q197" i="3"/>
  <c r="Q198" i="3"/>
  <c r="Q199" i="3"/>
  <c r="Q200" i="3"/>
  <c r="Q201" i="3"/>
  <c r="Q202" i="3"/>
  <c r="Q203" i="3"/>
  <c r="Q204" i="3"/>
  <c r="Q205" i="3"/>
  <c r="Q206" i="3"/>
  <c r="Q207" i="3"/>
  <c r="Q208" i="3"/>
  <c r="Q209" i="3"/>
  <c r="Q210" i="3"/>
  <c r="Q211" i="3"/>
  <c r="Q212" i="3"/>
  <c r="Q213" i="3"/>
  <c r="Q214" i="3"/>
  <c r="Q215" i="3"/>
  <c r="Q216" i="3"/>
  <c r="Q217" i="3"/>
  <c r="Q218" i="3"/>
  <c r="Q219" i="3"/>
  <c r="Q220" i="3"/>
  <c r="Q221" i="3"/>
  <c r="Q222" i="3"/>
  <c r="Q223" i="3"/>
  <c r="Q224" i="3"/>
  <c r="Q225" i="3"/>
  <c r="Q226" i="3"/>
  <c r="Q227" i="3"/>
  <c r="Q228" i="3"/>
  <c r="Q229" i="3"/>
  <c r="Q230" i="3"/>
  <c r="Q231" i="3"/>
  <c r="Q232" i="3"/>
  <c r="Q233" i="3"/>
  <c r="Q234" i="3"/>
  <c r="Q235" i="3"/>
  <c r="Q236" i="3"/>
  <c r="Q237" i="3"/>
  <c r="Q238" i="3"/>
  <c r="Q239" i="3"/>
  <c r="Q240" i="3"/>
  <c r="Q241" i="3"/>
  <c r="Q242" i="3"/>
  <c r="Q243" i="3"/>
  <c r="Q244" i="3"/>
  <c r="Q245" i="3"/>
  <c r="Q246" i="3"/>
  <c r="Q247" i="3"/>
  <c r="Q248" i="3"/>
  <c r="Q249" i="3"/>
  <c r="Q250" i="3"/>
  <c r="Q251" i="3"/>
  <c r="Q252" i="3"/>
  <c r="Q253" i="3"/>
  <c r="Q254" i="3"/>
  <c r="Q255" i="3"/>
  <c r="Q256" i="3"/>
  <c r="Q257" i="3"/>
  <c r="Q258" i="3"/>
  <c r="Q259" i="3"/>
  <c r="Q260" i="3"/>
  <c r="Q261" i="3"/>
  <c r="Q262" i="3"/>
  <c r="Q263" i="3"/>
  <c r="Q264" i="3"/>
  <c r="Q265" i="3"/>
  <c r="Q266" i="3"/>
  <c r="Q267" i="3"/>
  <c r="Q268" i="3"/>
  <c r="Q269" i="3"/>
  <c r="Q270" i="3"/>
  <c r="Q271" i="3"/>
  <c r="Q272" i="3"/>
  <c r="Q273" i="3"/>
  <c r="Q274" i="3"/>
  <c r="Q275" i="3"/>
  <c r="Q276" i="3"/>
  <c r="Q277" i="3"/>
  <c r="Q278" i="3"/>
  <c r="Q279" i="3"/>
  <c r="Q280" i="3"/>
  <c r="Q281" i="3"/>
  <c r="Q282" i="3"/>
  <c r="Q283" i="3"/>
  <c r="Q284" i="3"/>
  <c r="Q285" i="3"/>
  <c r="Q286" i="3"/>
  <c r="Q287" i="3"/>
  <c r="Q288" i="3"/>
  <c r="Q289" i="3"/>
  <c r="Q290" i="3"/>
  <c r="Q291" i="3"/>
  <c r="Q292" i="3"/>
  <c r="Q293" i="3"/>
  <c r="Q294" i="3"/>
  <c r="Q295" i="3"/>
  <c r="Q296" i="3"/>
  <c r="Q297" i="3"/>
  <c r="Q298" i="3"/>
  <c r="Q299" i="3"/>
  <c r="Q300" i="3"/>
  <c r="Q301" i="3"/>
  <c r="Q302" i="3"/>
  <c r="Q303" i="3"/>
  <c r="Q304" i="3"/>
  <c r="Q305" i="3"/>
  <c r="Q306" i="3"/>
  <c r="Q307" i="3"/>
  <c r="Q308" i="3"/>
  <c r="Q309" i="3"/>
  <c r="Q310" i="3"/>
  <c r="Q311" i="3"/>
  <c r="Q312" i="3"/>
  <c r="Q313" i="3"/>
  <c r="Q314" i="3"/>
  <c r="Q315" i="3"/>
  <c r="Q316" i="3"/>
  <c r="Q317" i="3"/>
  <c r="Q318" i="3"/>
  <c r="Q319" i="3"/>
  <c r="Q320" i="3"/>
  <c r="Q321" i="3"/>
  <c r="Q322" i="3"/>
  <c r="Q323" i="3"/>
  <c r="Q324" i="3"/>
  <c r="Q325" i="3"/>
  <c r="Q326" i="3"/>
  <c r="Q327" i="3"/>
  <c r="Q328" i="3"/>
  <c r="Q329" i="3"/>
  <c r="Q330" i="3"/>
  <c r="Q331" i="3"/>
  <c r="Q332" i="3"/>
  <c r="Q333" i="3"/>
  <c r="Q334" i="3"/>
  <c r="Q335" i="3"/>
  <c r="Q336" i="3"/>
  <c r="Q337" i="3"/>
  <c r="Q338" i="3"/>
  <c r="Q339" i="3"/>
  <c r="Q340" i="3"/>
  <c r="Q341" i="3"/>
  <c r="Q342" i="3"/>
  <c r="Q343" i="3"/>
  <c r="Q344" i="3"/>
  <c r="Q345" i="3"/>
  <c r="Q346" i="3"/>
  <c r="Q347" i="3"/>
  <c r="Q348" i="3"/>
  <c r="Q349" i="3"/>
  <c r="Q350" i="3"/>
  <c r="Q351" i="3"/>
  <c r="Q352" i="3"/>
  <c r="Q353" i="3"/>
  <c r="Q354" i="3"/>
  <c r="Q355" i="3"/>
  <c r="Q356" i="3"/>
  <c r="Q357" i="3"/>
  <c r="Q358" i="3"/>
  <c r="Q359" i="3"/>
  <c r="Q360" i="3"/>
  <c r="Q361" i="3"/>
  <c r="Q362" i="3"/>
  <c r="Q363" i="3"/>
  <c r="Q364" i="3"/>
  <c r="Q365" i="3"/>
  <c r="Q366" i="3"/>
  <c r="Q367" i="3"/>
  <c r="Q368" i="3"/>
  <c r="Q369" i="3"/>
  <c r="Q370" i="3"/>
  <c r="Q371" i="3"/>
  <c r="Q372" i="3"/>
  <c r="Q373" i="3"/>
  <c r="Q374" i="3"/>
  <c r="Q375" i="3"/>
  <c r="Q376" i="3"/>
  <c r="Q377" i="3"/>
  <c r="Q378" i="3"/>
  <c r="Q379" i="3"/>
  <c r="Q380" i="3"/>
  <c r="Q381" i="3"/>
  <c r="Q382" i="3"/>
  <c r="Q383" i="3"/>
  <c r="Q384" i="3"/>
  <c r="Q385" i="3"/>
  <c r="Q386" i="3"/>
  <c r="Q387" i="3"/>
  <c r="Q388" i="3"/>
  <c r="Q389" i="3"/>
  <c r="Q390" i="3"/>
  <c r="Q391" i="3"/>
  <c r="Q392" i="3"/>
  <c r="Q393" i="3"/>
  <c r="Q394" i="3"/>
  <c r="Q395" i="3"/>
  <c r="Q396" i="3"/>
  <c r="Q397" i="3"/>
  <c r="Q398" i="3"/>
  <c r="Q399" i="3"/>
  <c r="Q400" i="3"/>
  <c r="Q401" i="3"/>
  <c r="Q402" i="3"/>
  <c r="Q403" i="3"/>
  <c r="Q404" i="3"/>
  <c r="Q405" i="3"/>
  <c r="Q406" i="3"/>
  <c r="Q407" i="3"/>
  <c r="Q408" i="3"/>
  <c r="Q409" i="3"/>
  <c r="Q410" i="3"/>
  <c r="Q411" i="3"/>
  <c r="Q412" i="3"/>
  <c r="Q413" i="3"/>
  <c r="Q414" i="3"/>
  <c r="Q415" i="3"/>
  <c r="Q416" i="3"/>
  <c r="Q417" i="3"/>
  <c r="Q418" i="3"/>
  <c r="Q419" i="3"/>
  <c r="Q420" i="3"/>
  <c r="Q421" i="3"/>
  <c r="Q422" i="3"/>
  <c r="Q423" i="3"/>
  <c r="Q424" i="3"/>
  <c r="Q425" i="3"/>
  <c r="Q426" i="3"/>
  <c r="Q427" i="3"/>
  <c r="Q428" i="3"/>
  <c r="Q429" i="3"/>
  <c r="Q430" i="3"/>
  <c r="Q431" i="3"/>
  <c r="Q432" i="3"/>
  <c r="Q433" i="3"/>
  <c r="Q434" i="3"/>
  <c r="Q435" i="3"/>
  <c r="Q436" i="3"/>
  <c r="Q437" i="3"/>
  <c r="Q438" i="3"/>
  <c r="Q439" i="3"/>
  <c r="Q440" i="3"/>
  <c r="Q441" i="3"/>
  <c r="Q442" i="3"/>
  <c r="Q443" i="3"/>
  <c r="Q444" i="3"/>
  <c r="Q445" i="3"/>
  <c r="Q446" i="3"/>
  <c r="Q447" i="3"/>
  <c r="Q448" i="3"/>
  <c r="Q449" i="3"/>
  <c r="Q450" i="3"/>
  <c r="Q451" i="3"/>
  <c r="Q452" i="3"/>
  <c r="Q453" i="3"/>
  <c r="Q454" i="3"/>
  <c r="Q455" i="3"/>
  <c r="Q456" i="3"/>
  <c r="Q457" i="3"/>
  <c r="Q458" i="3"/>
  <c r="Q459" i="3"/>
  <c r="Q460" i="3"/>
  <c r="Q461" i="3"/>
  <c r="Q462" i="3"/>
  <c r="Q463" i="3"/>
  <c r="Q464" i="3"/>
  <c r="Q465" i="3"/>
  <c r="Q466" i="3"/>
  <c r="Q467" i="3"/>
  <c r="Q468" i="3"/>
  <c r="Q469" i="3"/>
  <c r="Q470" i="3"/>
  <c r="Q471" i="3"/>
  <c r="Q472" i="3"/>
  <c r="Q473" i="3"/>
  <c r="Q474" i="3"/>
  <c r="Q475" i="3"/>
  <c r="Q476" i="3"/>
  <c r="Q477" i="3"/>
  <c r="Q478" i="3"/>
  <c r="Q479" i="3"/>
  <c r="Q480" i="3"/>
  <c r="Q481" i="3"/>
  <c r="Q482" i="3"/>
  <c r="Q483" i="3"/>
  <c r="Q484" i="3"/>
  <c r="Q485" i="3"/>
  <c r="Q486" i="3"/>
  <c r="Q487" i="3"/>
  <c r="Q488" i="3"/>
  <c r="Q489" i="3"/>
  <c r="Q490" i="3"/>
  <c r="Q491" i="3"/>
  <c r="Q492" i="3"/>
  <c r="Q493" i="3"/>
  <c r="Q494" i="3"/>
  <c r="Q495" i="3"/>
  <c r="Q496" i="3"/>
  <c r="Q497" i="3"/>
  <c r="Q498" i="3"/>
  <c r="Q499" i="3"/>
  <c r="Q500" i="3"/>
  <c r="Q501" i="3"/>
  <c r="Q502" i="3"/>
  <c r="Q503" i="3"/>
  <c r="Q504" i="3"/>
  <c r="Q505" i="3"/>
  <c r="Q506" i="3"/>
  <c r="Q507" i="3"/>
  <c r="Q508" i="3"/>
  <c r="Q509" i="3"/>
  <c r="Q510" i="3"/>
  <c r="Q511" i="3"/>
  <c r="Q512" i="3"/>
  <c r="Q513" i="3"/>
  <c r="Q514" i="3"/>
  <c r="Q14" i="3"/>
  <c r="P19" i="3" l="1"/>
  <c r="P17" i="3"/>
  <c r="P22" i="3"/>
  <c r="P15" i="3"/>
  <c r="P20" i="3"/>
  <c r="P18" i="3"/>
  <c r="P23" i="3"/>
  <c r="P16" i="3"/>
  <c r="P21" i="3"/>
  <c r="P489" i="3" l="1"/>
  <c r="P415" i="3"/>
  <c r="P393" i="3"/>
  <c r="P59" i="3"/>
  <c r="P83" i="3"/>
  <c r="P421" i="3"/>
  <c r="P188" i="3"/>
  <c r="P78" i="3"/>
  <c r="P381" i="3"/>
  <c r="P266" i="3"/>
  <c r="P97" i="3"/>
  <c r="P405" i="3"/>
  <c r="P341" i="3"/>
  <c r="P126" i="3"/>
  <c r="P315" i="3"/>
  <c r="P155" i="3"/>
  <c r="P364" i="3"/>
  <c r="P107" i="3"/>
  <c r="P509" i="3"/>
  <c r="P98" i="3"/>
  <c r="P131" i="3"/>
  <c r="P340" i="3"/>
  <c r="P227" i="3"/>
  <c r="P277" i="3"/>
  <c r="P236" i="3"/>
  <c r="P379" i="3"/>
  <c r="P377" i="3"/>
  <c r="P249" i="3"/>
  <c r="P258" i="3"/>
  <c r="P195" i="3"/>
  <c r="P392" i="3"/>
  <c r="P305" i="3"/>
  <c r="P235" i="3"/>
  <c r="P28" i="3"/>
  <c r="P260" i="3"/>
  <c r="P50" i="3"/>
  <c r="P163" i="3"/>
  <c r="P157" i="3"/>
  <c r="P25" i="3"/>
  <c r="P301" i="3"/>
  <c r="P209" i="3"/>
  <c r="P65" i="3"/>
  <c r="P221" i="3"/>
  <c r="P355" i="3"/>
  <c r="P41" i="3"/>
  <c r="P450" i="3"/>
  <c r="P119" i="3"/>
  <c r="P460" i="3"/>
  <c r="P375" i="3"/>
  <c r="P248" i="3"/>
  <c r="P233" i="3"/>
  <c r="P64" i="3"/>
  <c r="P32" i="3"/>
  <c r="P352" i="3"/>
  <c r="P303" i="3"/>
  <c r="P84" i="3"/>
  <c r="P316" i="3"/>
  <c r="P378" i="3"/>
  <c r="P291" i="3"/>
  <c r="P170" i="3"/>
  <c r="P267" i="3"/>
  <c r="P436" i="3"/>
  <c r="P26" i="3"/>
  <c r="P312" i="3"/>
  <c r="P444" i="3"/>
  <c r="P437" i="3"/>
  <c r="P36" i="3"/>
  <c r="P498" i="3"/>
  <c r="P347" i="3"/>
  <c r="P239" i="3"/>
  <c r="P333" i="3"/>
  <c r="P173" i="3"/>
  <c r="P487" i="3"/>
  <c r="P35" i="3"/>
  <c r="P254" i="3"/>
  <c r="P480" i="3"/>
  <c r="P274" i="3"/>
  <c r="P57" i="3"/>
  <c r="P253" i="3"/>
  <c r="P51" i="3"/>
  <c r="P349" i="3"/>
  <c r="P461" i="3"/>
  <c r="P273" i="3"/>
  <c r="P197" i="3"/>
  <c r="P111" i="3"/>
  <c r="P48" i="3"/>
  <c r="P127" i="3"/>
  <c r="P24" i="3"/>
  <c r="P177" i="3"/>
  <c r="P506" i="3"/>
  <c r="P92" i="3"/>
  <c r="P191" i="3"/>
  <c r="P208" i="3"/>
  <c r="P344" i="3"/>
  <c r="P86" i="3"/>
  <c r="P318" i="3"/>
  <c r="P93" i="3"/>
  <c r="P178" i="3"/>
  <c r="P205" i="3"/>
  <c r="P409" i="3"/>
  <c r="P346" i="3"/>
  <c r="P399" i="3"/>
  <c r="P271" i="3"/>
  <c r="P483" i="3"/>
  <c r="P211" i="3"/>
  <c r="P491" i="3"/>
  <c r="P167" i="3"/>
  <c r="P327" i="3"/>
  <c r="P411" i="3"/>
  <c r="P222" i="3"/>
  <c r="P230" i="3"/>
  <c r="P481" i="3"/>
  <c r="P168" i="3"/>
  <c r="P419" i="3"/>
  <c r="P40" i="3"/>
  <c r="P426" i="3"/>
  <c r="P362" i="3"/>
  <c r="P251" i="3"/>
  <c r="P433" i="3"/>
  <c r="P430" i="3"/>
  <c r="P165" i="3"/>
  <c r="P103" i="3"/>
  <c r="P190" i="3"/>
  <c r="P145" i="3"/>
  <c r="P494" i="3"/>
  <c r="P336" i="3"/>
  <c r="P413" i="3"/>
  <c r="P473" i="3"/>
  <c r="P207" i="3"/>
  <c r="P100" i="3"/>
  <c r="P141" i="3"/>
  <c r="P160" i="3"/>
  <c r="P45" i="3"/>
  <c r="P55" i="3"/>
  <c r="P345" i="3"/>
  <c r="P365" i="3"/>
  <c r="P181" i="3"/>
  <c r="P328" i="3"/>
  <c r="P294" i="3"/>
  <c r="P243" i="3"/>
  <c r="P75" i="3"/>
  <c r="P408" i="3"/>
  <c r="P504" i="3"/>
  <c r="P234" i="3"/>
  <c r="P485" i="3"/>
  <c r="P297" i="3"/>
  <c r="P459" i="3"/>
  <c r="P146" i="3"/>
  <c r="P52" i="3"/>
  <c r="P356" i="3"/>
  <c r="P354" i="3"/>
  <c r="P310" i="3"/>
  <c r="P125" i="3"/>
  <c r="P159" i="3"/>
  <c r="P139" i="3"/>
  <c r="P423" i="3"/>
  <c r="P80" i="3"/>
  <c r="P104" i="3"/>
  <c r="P353" i="3"/>
  <c r="P245" i="3"/>
  <c r="P407" i="3"/>
  <c r="P112" i="3"/>
  <c r="P152" i="3"/>
  <c r="P124" i="3"/>
  <c r="P194" i="3"/>
  <c r="P401" i="3"/>
  <c r="P361" i="3"/>
  <c r="P38" i="3"/>
  <c r="P447" i="3"/>
  <c r="P261" i="3"/>
  <c r="P338" i="3"/>
  <c r="P219" i="3"/>
  <c r="P398" i="3"/>
  <c r="P196" i="3"/>
  <c r="P106" i="3"/>
  <c r="P68" i="3"/>
  <c r="P468" i="3"/>
  <c r="P432" i="3"/>
  <c r="P44" i="3"/>
  <c r="P279" i="3"/>
  <c r="P193" i="3"/>
  <c r="P154" i="3"/>
  <c r="P332" i="3"/>
  <c r="P203" i="3"/>
  <c r="P394" i="3"/>
  <c r="P290" i="3"/>
  <c r="P77" i="3"/>
  <c r="P238" i="3"/>
  <c r="P117" i="3"/>
  <c r="P240" i="3"/>
  <c r="P295" i="3"/>
  <c r="P427" i="3"/>
  <c r="P434" i="3"/>
  <c r="P396" i="3"/>
  <c r="P220" i="3"/>
  <c r="P383" i="3"/>
  <c r="P102" i="3"/>
  <c r="P265" i="3"/>
  <c r="P380" i="3"/>
  <c r="P331" i="3"/>
  <c r="P497" i="3"/>
  <c r="P511" i="3"/>
  <c r="P513" i="3"/>
  <c r="P329" i="3"/>
  <c r="P171" i="3"/>
  <c r="P350" i="3"/>
  <c r="P156" i="3"/>
  <c r="P388" i="3"/>
  <c r="P114" i="3"/>
  <c r="P70" i="3"/>
  <c r="P73" i="3"/>
  <c r="P320" i="3"/>
  <c r="P214" i="3"/>
  <c r="P448" i="3"/>
  <c r="P288" i="3"/>
  <c r="P132" i="3"/>
  <c r="P94" i="3"/>
  <c r="P183" i="3"/>
  <c r="P202" i="3"/>
  <c r="P43" i="3"/>
  <c r="P69" i="3"/>
  <c r="P286" i="3"/>
  <c r="P512" i="3"/>
  <c r="P256" i="3"/>
  <c r="P212" i="3"/>
  <c r="P143" i="3"/>
  <c r="P172" i="3"/>
  <c r="P342" i="3"/>
  <c r="P455" i="3"/>
  <c r="P371" i="3"/>
  <c r="P184" i="3"/>
  <c r="P425" i="3"/>
  <c r="P478" i="3"/>
  <c r="P161" i="3"/>
  <c r="P339" i="3"/>
  <c r="P308" i="3"/>
  <c r="P175" i="3"/>
  <c r="P499" i="3"/>
  <c r="P418" i="3"/>
  <c r="P441" i="3"/>
  <c r="P215" i="3"/>
  <c r="P470" i="3"/>
  <c r="P186" i="3"/>
  <c r="P232" i="3"/>
  <c r="P259" i="3"/>
  <c r="P229" i="3"/>
  <c r="P180" i="3"/>
  <c r="P370" i="3"/>
  <c r="P330" i="3"/>
  <c r="P389" i="3"/>
  <c r="P390" i="3"/>
  <c r="P262" i="3"/>
  <c r="P149" i="3"/>
  <c r="P206" i="3"/>
  <c r="P85" i="3"/>
  <c r="P81" i="3"/>
  <c r="P488" i="3"/>
  <c r="P116" i="3"/>
  <c r="P416" i="3"/>
  <c r="P440" i="3"/>
  <c r="P442" i="3"/>
  <c r="P278" i="3"/>
  <c r="P424" i="3"/>
  <c r="P368" i="3"/>
  <c r="P237" i="3"/>
  <c r="P386" i="3"/>
  <c r="P464" i="3"/>
  <c r="P496" i="3"/>
  <c r="P210" i="3"/>
  <c r="P82" i="3"/>
  <c r="P304" i="3"/>
  <c r="P115" i="3"/>
  <c r="P246" i="3"/>
  <c r="P74" i="3"/>
  <c r="P30" i="3"/>
  <c r="P287" i="3"/>
  <c r="P213" i="3"/>
  <c r="P281" i="3"/>
  <c r="P29" i="3"/>
  <c r="P122" i="3"/>
  <c r="P37" i="3"/>
  <c r="P153" i="3"/>
  <c r="P358" i="3"/>
  <c r="P326" i="3"/>
  <c r="P185" i="3"/>
  <c r="P123" i="3"/>
  <c r="P162" i="3"/>
  <c r="P322" i="3"/>
  <c r="P300" i="3"/>
  <c r="P376" i="3"/>
  <c r="P90" i="3"/>
  <c r="P482" i="3"/>
  <c r="P135" i="3"/>
  <c r="P282" i="3"/>
  <c r="P225" i="3"/>
  <c r="P148" i="3"/>
  <c r="P453" i="3"/>
  <c r="P39" i="3"/>
  <c r="P255" i="3"/>
  <c r="P469" i="3"/>
  <c r="P420" i="3"/>
  <c r="P412" i="3"/>
  <c r="P507" i="3"/>
  <c r="P31" i="3"/>
  <c r="P46" i="3"/>
  <c r="P321" i="3"/>
  <c r="P176" i="3"/>
  <c r="P471" i="3"/>
  <c r="P314" i="3"/>
  <c r="P144" i="3"/>
  <c r="P47" i="3"/>
  <c r="P71" i="3"/>
  <c r="P422" i="3"/>
  <c r="P445" i="3"/>
  <c r="P150" i="3"/>
  <c r="P451" i="3"/>
  <c r="P49" i="3"/>
  <c r="P285" i="3"/>
  <c r="P400" i="3"/>
  <c r="P452" i="3"/>
  <c r="P79" i="3"/>
  <c r="P263" i="3"/>
  <c r="P63" i="3"/>
  <c r="P228" i="3"/>
  <c r="P129" i="3"/>
  <c r="P247" i="3"/>
  <c r="P351" i="3"/>
  <c r="P466" i="3"/>
  <c r="P462" i="3"/>
  <c r="P309" i="3"/>
  <c r="P217" i="3"/>
  <c r="P137" i="3"/>
  <c r="P476" i="3"/>
  <c r="P91" i="3"/>
  <c r="P67" i="3"/>
  <c r="P27" i="3"/>
  <c r="P503" i="3"/>
  <c r="P387" i="3"/>
  <c r="P109" i="3"/>
  <c r="P475" i="3"/>
  <c r="P366" i="3"/>
  <c r="P269" i="3"/>
  <c r="P495" i="3"/>
  <c r="P417" i="3"/>
  <c r="P299" i="3"/>
  <c r="P118" i="3"/>
  <c r="P293" i="3"/>
  <c r="P169" i="3"/>
  <c r="P216" i="3"/>
  <c r="P474" i="3"/>
  <c r="P382" i="3"/>
  <c r="P147" i="3"/>
  <c r="P223" i="3"/>
  <c r="P250" i="3"/>
  <c r="P280" i="3"/>
  <c r="P244" i="3"/>
  <c r="P204" i="3"/>
  <c r="P493" i="3"/>
  <c r="P270" i="3"/>
  <c r="P443" i="3"/>
  <c r="P192" i="3"/>
  <c r="P500" i="3"/>
  <c r="P218" i="3"/>
  <c r="P384" i="3"/>
  <c r="P403" i="3"/>
  <c r="P311" i="3"/>
  <c r="P276" i="3"/>
  <c r="P292" i="3"/>
  <c r="P72" i="3"/>
  <c r="P56" i="3"/>
  <c r="P121" i="3"/>
  <c r="P42" i="3"/>
  <c r="P62" i="3"/>
  <c r="P257" i="3"/>
  <c r="P510" i="3"/>
  <c r="P140" i="3"/>
  <c r="P439" i="3"/>
  <c r="P479" i="3"/>
  <c r="P289" i="3"/>
  <c r="P490" i="3"/>
  <c r="P502" i="3"/>
  <c r="P449" i="3"/>
  <c r="P264" i="3"/>
  <c r="P385" i="3"/>
  <c r="P108" i="3"/>
  <c r="P252" i="3"/>
  <c r="P283" i="3"/>
  <c r="P395" i="3"/>
  <c r="P505" i="3"/>
  <c r="P414" i="3"/>
  <c r="P158" i="3"/>
  <c r="P360" i="3"/>
  <c r="P96" i="3"/>
  <c r="P66" i="3"/>
  <c r="P367" i="3"/>
  <c r="P275" i="3"/>
  <c r="P357" i="3"/>
  <c r="P313" i="3"/>
  <c r="P61" i="3"/>
  <c r="P110" i="3"/>
  <c r="P337" i="3"/>
  <c r="P198" i="3"/>
  <c r="P87" i="3"/>
  <c r="P53" i="3"/>
  <c r="P477" i="3"/>
  <c r="P319" i="3"/>
  <c r="P76" i="3"/>
  <c r="P492" i="3"/>
  <c r="P113" i="3"/>
  <c r="P95" i="3"/>
  <c r="P369" i="3"/>
  <c r="P201" i="3"/>
  <c r="P467" i="3"/>
  <c r="P458" i="3"/>
  <c r="P136" i="3"/>
  <c r="P231" i="3"/>
  <c r="P514" i="3"/>
  <c r="P463" i="3"/>
  <c r="P241" i="3"/>
  <c r="P268" i="3"/>
  <c r="P166" i="3"/>
  <c r="P164" i="3"/>
  <c r="P298" i="3"/>
  <c r="P372" i="3"/>
  <c r="P138" i="3"/>
  <c r="P406" i="3"/>
  <c r="P34" i="3"/>
  <c r="P189" i="3"/>
  <c r="P199" i="3"/>
  <c r="P128" i="3"/>
  <c r="P431" i="3"/>
  <c r="P348" i="3"/>
  <c r="P508" i="3"/>
  <c r="P33" i="3"/>
  <c r="P410" i="3"/>
  <c r="P428" i="3"/>
  <c r="P134" i="3"/>
  <c r="P142" i="3"/>
  <c r="P133" i="3"/>
  <c r="P391" i="3"/>
  <c r="P99" i="3"/>
  <c r="P58" i="3"/>
  <c r="P373" i="3"/>
  <c r="P404" i="3"/>
  <c r="P130" i="3"/>
  <c r="P484" i="3"/>
  <c r="P343" i="3"/>
  <c r="P446" i="3"/>
  <c r="P363" i="3"/>
  <c r="P435" i="3"/>
  <c r="P402" i="3"/>
  <c r="P60" i="3"/>
  <c r="P179" i="3"/>
  <c r="P307" i="3"/>
  <c r="P335" i="3"/>
  <c r="P89" i="3"/>
  <c r="P120" i="3"/>
  <c r="P324" i="3"/>
  <c r="P334" i="3"/>
  <c r="P182" i="3"/>
  <c r="P472" i="3"/>
  <c r="P226" i="3"/>
  <c r="P374" i="3"/>
  <c r="P88" i="3"/>
  <c r="P174" i="3"/>
  <c r="P224" i="3"/>
  <c r="P397" i="3"/>
  <c r="P284" i="3"/>
  <c r="P101" i="3"/>
  <c r="P187" i="3"/>
  <c r="P454" i="3"/>
  <c r="P296" i="3"/>
  <c r="P456" i="3"/>
  <c r="P306" i="3"/>
  <c r="P317" i="3"/>
  <c r="P457" i="3"/>
  <c r="P151" i="3"/>
  <c r="P429" i="3"/>
  <c r="P501" i="3"/>
  <c r="P200" i="3"/>
  <c r="P465" i="3"/>
  <c r="P359" i="3"/>
  <c r="P486" i="3"/>
  <c r="P105" i="3"/>
  <c r="P272" i="3"/>
  <c r="P302" i="3"/>
  <c r="P325" i="3"/>
  <c r="P438" i="3"/>
  <c r="P323" i="3"/>
  <c r="P242" i="3"/>
  <c r="P54" i="3"/>
  <c r="P14" i="3"/>
  <c r="I15" i="3" l="1"/>
  <c r="I35" i="3"/>
  <c r="I55" i="3"/>
  <c r="I75" i="3"/>
  <c r="I95" i="3"/>
  <c r="I115" i="3"/>
  <c r="I135" i="3"/>
  <c r="I155" i="3"/>
  <c r="I175" i="3"/>
  <c r="I195" i="3"/>
  <c r="I215" i="3"/>
  <c r="I235" i="3"/>
  <c r="I255" i="3"/>
  <c r="I275" i="3"/>
  <c r="I295" i="3"/>
  <c r="I315" i="3"/>
  <c r="I335" i="3"/>
  <c r="I355" i="3"/>
  <c r="I375" i="3"/>
  <c r="I395" i="3"/>
  <c r="I415" i="3"/>
  <c r="I435" i="3"/>
  <c r="I455" i="3"/>
  <c r="I475" i="3"/>
  <c r="I495" i="3"/>
  <c r="I16" i="3"/>
  <c r="I36" i="3"/>
  <c r="I56" i="3"/>
  <c r="I76" i="3"/>
  <c r="I96" i="3"/>
  <c r="I116" i="3"/>
  <c r="I136" i="3"/>
  <c r="I156" i="3"/>
  <c r="I176" i="3"/>
  <c r="I196" i="3"/>
  <c r="I216" i="3"/>
  <c r="I236" i="3"/>
  <c r="I256" i="3"/>
  <c r="I276" i="3"/>
  <c r="I296" i="3"/>
  <c r="I316" i="3"/>
  <c r="I336" i="3"/>
  <c r="I356" i="3"/>
  <c r="I376" i="3"/>
  <c r="I396" i="3"/>
  <c r="I416" i="3"/>
  <c r="I436" i="3"/>
  <c r="I456" i="3"/>
  <c r="I476" i="3"/>
  <c r="I496" i="3"/>
  <c r="I23" i="3"/>
  <c r="I43" i="3"/>
  <c r="I63" i="3"/>
  <c r="I83" i="3"/>
  <c r="I103" i="3"/>
  <c r="I123" i="3"/>
  <c r="I143" i="3"/>
  <c r="I163" i="3"/>
  <c r="I183" i="3"/>
  <c r="I203" i="3"/>
  <c r="I223" i="3"/>
  <c r="I243" i="3"/>
  <c r="I263" i="3"/>
  <c r="I283" i="3"/>
  <c r="I303" i="3"/>
  <c r="I323" i="3"/>
  <c r="I343" i="3"/>
  <c r="I363" i="3"/>
  <c r="I383" i="3"/>
  <c r="I403" i="3"/>
  <c r="I423" i="3"/>
  <c r="I443" i="3"/>
  <c r="I463" i="3"/>
  <c r="I483" i="3"/>
  <c r="I503" i="3"/>
  <c r="I25" i="3"/>
  <c r="I85" i="3"/>
  <c r="I125" i="3"/>
  <c r="I165" i="3"/>
  <c r="I185" i="3"/>
  <c r="I225" i="3"/>
  <c r="I265" i="3"/>
  <c r="I305" i="3"/>
  <c r="I365" i="3"/>
  <c r="I385" i="3"/>
  <c r="I425" i="3"/>
  <c r="I465" i="3"/>
  <c r="I26" i="3"/>
  <c r="I66" i="3"/>
  <c r="I106" i="3"/>
  <c r="I146" i="3"/>
  <c r="I186" i="3"/>
  <c r="I226" i="3"/>
  <c r="I266" i="3"/>
  <c r="I306" i="3"/>
  <c r="I346" i="3"/>
  <c r="I386" i="3"/>
  <c r="I426" i="3"/>
  <c r="I466" i="3"/>
  <c r="I506" i="3"/>
  <c r="I47" i="3"/>
  <c r="I87" i="3"/>
  <c r="I127" i="3"/>
  <c r="I167" i="3"/>
  <c r="I207" i="3"/>
  <c r="I267" i="3"/>
  <c r="I307" i="3"/>
  <c r="I347" i="3"/>
  <c r="I387" i="3"/>
  <c r="I427" i="3"/>
  <c r="I467" i="3"/>
  <c r="I507" i="3"/>
  <c r="I48" i="3"/>
  <c r="I88" i="3"/>
  <c r="I128" i="3"/>
  <c r="I168" i="3"/>
  <c r="I208" i="3"/>
  <c r="I248" i="3"/>
  <c r="I288" i="3"/>
  <c r="I328" i="3"/>
  <c r="I388" i="3"/>
  <c r="I428" i="3"/>
  <c r="I468" i="3"/>
  <c r="I508" i="3"/>
  <c r="I49" i="3"/>
  <c r="I89" i="3"/>
  <c r="I129" i="3"/>
  <c r="I24" i="3"/>
  <c r="I44" i="3"/>
  <c r="I64" i="3"/>
  <c r="I84" i="3"/>
  <c r="I104" i="3"/>
  <c r="I124" i="3"/>
  <c r="I144" i="3"/>
  <c r="I164" i="3"/>
  <c r="I184" i="3"/>
  <c r="I204" i="3"/>
  <c r="I224" i="3"/>
  <c r="I244" i="3"/>
  <c r="I264" i="3"/>
  <c r="I284" i="3"/>
  <c r="I304" i="3"/>
  <c r="I324" i="3"/>
  <c r="I344" i="3"/>
  <c r="I364" i="3"/>
  <c r="I384" i="3"/>
  <c r="I404" i="3"/>
  <c r="I424" i="3"/>
  <c r="I444" i="3"/>
  <c r="I464" i="3"/>
  <c r="I484" i="3"/>
  <c r="I504" i="3"/>
  <c r="I45" i="3"/>
  <c r="I65" i="3"/>
  <c r="I105" i="3"/>
  <c r="I145" i="3"/>
  <c r="I205" i="3"/>
  <c r="I245" i="3"/>
  <c r="I285" i="3"/>
  <c r="I325" i="3"/>
  <c r="I345" i="3"/>
  <c r="I405" i="3"/>
  <c r="I445" i="3"/>
  <c r="I485" i="3"/>
  <c r="I505" i="3"/>
  <c r="I46" i="3"/>
  <c r="I86" i="3"/>
  <c r="I126" i="3"/>
  <c r="I166" i="3"/>
  <c r="I206" i="3"/>
  <c r="I246" i="3"/>
  <c r="I286" i="3"/>
  <c r="I326" i="3"/>
  <c r="I366" i="3"/>
  <c r="I406" i="3"/>
  <c r="I446" i="3"/>
  <c r="I486" i="3"/>
  <c r="I27" i="3"/>
  <c r="I67" i="3"/>
  <c r="I107" i="3"/>
  <c r="I147" i="3"/>
  <c r="I187" i="3"/>
  <c r="I227" i="3"/>
  <c r="I247" i="3"/>
  <c r="I287" i="3"/>
  <c r="I327" i="3"/>
  <c r="I367" i="3"/>
  <c r="I407" i="3"/>
  <c r="I447" i="3"/>
  <c r="I487" i="3"/>
  <c r="I28" i="3"/>
  <c r="I68" i="3"/>
  <c r="I108" i="3"/>
  <c r="I148" i="3"/>
  <c r="I188" i="3"/>
  <c r="I228" i="3"/>
  <c r="I268" i="3"/>
  <c r="I308" i="3"/>
  <c r="I348" i="3"/>
  <c r="I368" i="3"/>
  <c r="I408" i="3"/>
  <c r="I448" i="3"/>
  <c r="I488" i="3"/>
  <c r="I29" i="3"/>
  <c r="I69" i="3"/>
  <c r="I109" i="3"/>
  <c r="I17" i="3"/>
  <c r="I53" i="3"/>
  <c r="I91" i="3"/>
  <c r="I122" i="3"/>
  <c r="I159" i="3"/>
  <c r="I193" i="3"/>
  <c r="I229" i="3"/>
  <c r="I259" i="3"/>
  <c r="I293" i="3"/>
  <c r="I329" i="3"/>
  <c r="I359" i="3"/>
  <c r="I393" i="3"/>
  <c r="I429" i="3"/>
  <c r="I459" i="3"/>
  <c r="I493" i="3"/>
  <c r="I19" i="3"/>
  <c r="I57" i="3"/>
  <c r="I93" i="3"/>
  <c r="I131" i="3"/>
  <c r="I161" i="3"/>
  <c r="I197" i="3"/>
  <c r="I231" i="3"/>
  <c r="I261" i="3"/>
  <c r="I297" i="3"/>
  <c r="I331" i="3"/>
  <c r="I361" i="3"/>
  <c r="I397" i="3"/>
  <c r="I431" i="3"/>
  <c r="I461" i="3"/>
  <c r="I497" i="3"/>
  <c r="I20" i="3"/>
  <c r="I58" i="3"/>
  <c r="I94" i="3"/>
  <c r="I132" i="3"/>
  <c r="I162" i="3"/>
  <c r="I198" i="3"/>
  <c r="I232" i="3"/>
  <c r="I262" i="3"/>
  <c r="I298" i="3"/>
  <c r="I332" i="3"/>
  <c r="I362" i="3"/>
  <c r="I398" i="3"/>
  <c r="I432" i="3"/>
  <c r="I462" i="3"/>
  <c r="I498" i="3"/>
  <c r="I21" i="3"/>
  <c r="I59" i="3"/>
  <c r="I97" i="3"/>
  <c r="I133" i="3"/>
  <c r="I169" i="3"/>
  <c r="I199" i="3"/>
  <c r="I233" i="3"/>
  <c r="I269" i="3"/>
  <c r="I299" i="3"/>
  <c r="I333" i="3"/>
  <c r="I369" i="3"/>
  <c r="I399" i="3"/>
  <c r="I433" i="3"/>
  <c r="I469" i="3"/>
  <c r="I499" i="3"/>
  <c r="I22" i="3"/>
  <c r="I60" i="3"/>
  <c r="I98" i="3"/>
  <c r="I134" i="3"/>
  <c r="I170" i="3"/>
  <c r="I200" i="3"/>
  <c r="I234" i="3"/>
  <c r="I270" i="3"/>
  <c r="I300" i="3"/>
  <c r="I334" i="3"/>
  <c r="I370" i="3"/>
  <c r="I400" i="3"/>
  <c r="I434" i="3"/>
  <c r="I470" i="3"/>
  <c r="I500" i="3"/>
  <c r="I30" i="3"/>
  <c r="I61" i="3"/>
  <c r="I99" i="3"/>
  <c r="I137" i="3"/>
  <c r="I171" i="3"/>
  <c r="I201" i="3"/>
  <c r="I237" i="3"/>
  <c r="I271" i="3"/>
  <c r="I301" i="3"/>
  <c r="I337" i="3"/>
  <c r="I371" i="3"/>
  <c r="I401" i="3"/>
  <c r="I437" i="3"/>
  <c r="I471" i="3"/>
  <c r="I501" i="3"/>
  <c r="I141" i="3"/>
  <c r="I311" i="3"/>
  <c r="I377" i="3"/>
  <c r="I441" i="3"/>
  <c r="I511" i="3"/>
  <c r="I31" i="3"/>
  <c r="I62" i="3"/>
  <c r="I100" i="3"/>
  <c r="I138" i="3"/>
  <c r="I172" i="3"/>
  <c r="I202" i="3"/>
  <c r="I238" i="3"/>
  <c r="I272" i="3"/>
  <c r="I302" i="3"/>
  <c r="I338" i="3"/>
  <c r="I372" i="3"/>
  <c r="I402" i="3"/>
  <c r="I438" i="3"/>
  <c r="I472" i="3"/>
  <c r="I502" i="3"/>
  <c r="I32" i="3"/>
  <c r="I70" i="3"/>
  <c r="I101" i="3"/>
  <c r="I139" i="3"/>
  <c r="I173" i="3"/>
  <c r="I209" i="3"/>
  <c r="I239" i="3"/>
  <c r="I273" i="3"/>
  <c r="I309" i="3"/>
  <c r="I339" i="3"/>
  <c r="I373" i="3"/>
  <c r="I409" i="3"/>
  <c r="I439" i="3"/>
  <c r="I473" i="3"/>
  <c r="I509" i="3"/>
  <c r="I33" i="3"/>
  <c r="I71" i="3"/>
  <c r="I102" i="3"/>
  <c r="I140" i="3"/>
  <c r="I174" i="3"/>
  <c r="I210" i="3"/>
  <c r="I240" i="3"/>
  <c r="I274" i="3"/>
  <c r="I310" i="3"/>
  <c r="I340" i="3"/>
  <c r="I374" i="3"/>
  <c r="I410" i="3"/>
  <c r="I440" i="3"/>
  <c r="I474" i="3"/>
  <c r="I510" i="3"/>
  <c r="I34" i="3"/>
  <c r="I72" i="3"/>
  <c r="I110" i="3"/>
  <c r="I177" i="3"/>
  <c r="I211" i="3"/>
  <c r="I241" i="3"/>
  <c r="I277" i="3"/>
  <c r="I341" i="3"/>
  <c r="I411" i="3"/>
  <c r="I477" i="3"/>
  <c r="I37" i="3"/>
  <c r="I73" i="3"/>
  <c r="I111" i="3"/>
  <c r="I142" i="3"/>
  <c r="I178" i="3"/>
  <c r="I212" i="3"/>
  <c r="I242" i="3"/>
  <c r="I278" i="3"/>
  <c r="I312" i="3"/>
  <c r="I342" i="3"/>
  <c r="I378" i="3"/>
  <c r="I412" i="3"/>
  <c r="I442" i="3"/>
  <c r="I478" i="3"/>
  <c r="I512" i="3"/>
  <c r="I38" i="3"/>
  <c r="I114" i="3"/>
  <c r="I189" i="3"/>
  <c r="I257" i="3"/>
  <c r="I330" i="3"/>
  <c r="I414" i="3"/>
  <c r="I482" i="3"/>
  <c r="I40" i="3"/>
  <c r="I191" i="3"/>
  <c r="I260" i="3"/>
  <c r="I350" i="3"/>
  <c r="I490" i="3"/>
  <c r="I39" i="3"/>
  <c r="I117" i="3"/>
  <c r="I190" i="3"/>
  <c r="I258" i="3"/>
  <c r="I349" i="3"/>
  <c r="I417" i="3"/>
  <c r="I489" i="3"/>
  <c r="I118" i="3"/>
  <c r="I418" i="3"/>
  <c r="I41" i="3"/>
  <c r="I119" i="3"/>
  <c r="I192" i="3"/>
  <c r="I279" i="3"/>
  <c r="I351" i="3"/>
  <c r="I419" i="3"/>
  <c r="I491" i="3"/>
  <c r="I389" i="3"/>
  <c r="I250" i="3"/>
  <c r="I179" i="3"/>
  <c r="I42" i="3"/>
  <c r="I120" i="3"/>
  <c r="I194" i="3"/>
  <c r="I280" i="3"/>
  <c r="I352" i="3"/>
  <c r="I420" i="3"/>
  <c r="I492" i="3"/>
  <c r="I50" i="3"/>
  <c r="I121" i="3"/>
  <c r="I213" i="3"/>
  <c r="I281" i="3"/>
  <c r="I353" i="3"/>
  <c r="I421" i="3"/>
  <c r="I494" i="3"/>
  <c r="I51" i="3"/>
  <c r="I130" i="3"/>
  <c r="I214" i="3"/>
  <c r="I282" i="3"/>
  <c r="I354" i="3"/>
  <c r="I422" i="3"/>
  <c r="I513" i="3"/>
  <c r="I52" i="3"/>
  <c r="I149" i="3"/>
  <c r="I217" i="3"/>
  <c r="I289" i="3"/>
  <c r="I357" i="3"/>
  <c r="I430" i="3"/>
  <c r="I514" i="3"/>
  <c r="I54" i="3"/>
  <c r="I150" i="3"/>
  <c r="I218" i="3"/>
  <c r="I290" i="3"/>
  <c r="I358" i="3"/>
  <c r="I449" i="3"/>
  <c r="I74" i="3"/>
  <c r="I151" i="3"/>
  <c r="I219" i="3"/>
  <c r="I291" i="3"/>
  <c r="I360" i="3"/>
  <c r="I450" i="3"/>
  <c r="I77" i="3"/>
  <c r="I152" i="3"/>
  <c r="I220" i="3"/>
  <c r="I292" i="3"/>
  <c r="I379" i="3"/>
  <c r="I451" i="3"/>
  <c r="I78" i="3"/>
  <c r="I153" i="3"/>
  <c r="I221" i="3"/>
  <c r="I294" i="3"/>
  <c r="I380" i="3"/>
  <c r="I452" i="3"/>
  <c r="I79" i="3"/>
  <c r="I154" i="3"/>
  <c r="I222" i="3"/>
  <c r="I313" i="3"/>
  <c r="I381" i="3"/>
  <c r="I453" i="3"/>
  <c r="I80" i="3"/>
  <c r="I157" i="3"/>
  <c r="I230" i="3"/>
  <c r="I314" i="3"/>
  <c r="I382" i="3"/>
  <c r="I454" i="3"/>
  <c r="I81" i="3"/>
  <c r="I158" i="3"/>
  <c r="I249" i="3"/>
  <c r="I317" i="3"/>
  <c r="I457" i="3"/>
  <c r="I82" i="3"/>
  <c r="I160" i="3"/>
  <c r="I318" i="3"/>
  <c r="I390" i="3"/>
  <c r="I458" i="3"/>
  <c r="I90" i="3"/>
  <c r="I251" i="3"/>
  <c r="I319" i="3"/>
  <c r="I92" i="3"/>
  <c r="I112" i="3"/>
  <c r="I113" i="3"/>
  <c r="I180" i="3"/>
  <c r="I14" i="3"/>
  <c r="I181" i="3"/>
  <c r="I182" i="3"/>
  <c r="I252" i="3"/>
  <c r="I253" i="3"/>
  <c r="I254" i="3"/>
  <c r="I320" i="3"/>
  <c r="I321" i="3"/>
  <c r="I322" i="3"/>
  <c r="I391" i="3"/>
  <c r="I392" i="3"/>
  <c r="I394" i="3"/>
  <c r="I413" i="3"/>
  <c r="I460" i="3"/>
  <c r="I479" i="3"/>
  <c r="I480" i="3"/>
  <c r="I18" i="3"/>
  <c r="I481" i="3"/>
  <c r="D15" i="3"/>
  <c r="D35" i="3"/>
  <c r="D55" i="3"/>
  <c r="D75" i="3"/>
  <c r="D95" i="3"/>
  <c r="D115" i="3"/>
  <c r="D135" i="3"/>
  <c r="D155" i="3"/>
  <c r="D175" i="3"/>
  <c r="D195" i="3"/>
  <c r="D215" i="3"/>
  <c r="D235" i="3"/>
  <c r="D255" i="3"/>
  <c r="D275" i="3"/>
  <c r="D295" i="3"/>
  <c r="D315" i="3"/>
  <c r="D335" i="3"/>
  <c r="D355" i="3"/>
  <c r="D375" i="3"/>
  <c r="D395" i="3"/>
  <c r="D415" i="3"/>
  <c r="D435" i="3"/>
  <c r="D455" i="3"/>
  <c r="D475" i="3"/>
  <c r="D495" i="3"/>
  <c r="D16" i="3"/>
  <c r="D36" i="3"/>
  <c r="D56" i="3"/>
  <c r="D76" i="3"/>
  <c r="D96" i="3"/>
  <c r="D116" i="3"/>
  <c r="D136" i="3"/>
  <c r="D156" i="3"/>
  <c r="D176" i="3"/>
  <c r="D196" i="3"/>
  <c r="D216" i="3"/>
  <c r="D236" i="3"/>
  <c r="D256" i="3"/>
  <c r="D276" i="3"/>
  <c r="D296" i="3"/>
  <c r="D316" i="3"/>
  <c r="D336" i="3"/>
  <c r="D356" i="3"/>
  <c r="D376" i="3"/>
  <c r="D396" i="3"/>
  <c r="D416" i="3"/>
  <c r="D436" i="3"/>
  <c r="D456" i="3"/>
  <c r="D476" i="3"/>
  <c r="D496" i="3"/>
  <c r="D17" i="3"/>
  <c r="D37" i="3"/>
  <c r="D57" i="3"/>
  <c r="D77" i="3"/>
  <c r="D97" i="3"/>
  <c r="D117" i="3"/>
  <c r="D137" i="3"/>
  <c r="D157" i="3"/>
  <c r="D177" i="3"/>
  <c r="D197" i="3"/>
  <c r="D217" i="3"/>
  <c r="D237" i="3"/>
  <c r="D257" i="3"/>
  <c r="D277" i="3"/>
  <c r="D297" i="3"/>
  <c r="D317" i="3"/>
  <c r="D337" i="3"/>
  <c r="D357" i="3"/>
  <c r="D377" i="3"/>
  <c r="D397" i="3"/>
  <c r="D417" i="3"/>
  <c r="D437" i="3"/>
  <c r="D457" i="3"/>
  <c r="D477" i="3"/>
  <c r="D497" i="3"/>
  <c r="D18" i="3"/>
  <c r="D38" i="3"/>
  <c r="D58" i="3"/>
  <c r="D78" i="3"/>
  <c r="D98" i="3"/>
  <c r="D118" i="3"/>
  <c r="D138" i="3"/>
  <c r="D158" i="3"/>
  <c r="D178" i="3"/>
  <c r="D198" i="3"/>
  <c r="D218" i="3"/>
  <c r="D238" i="3"/>
  <c r="D258" i="3"/>
  <c r="D278" i="3"/>
  <c r="D298" i="3"/>
  <c r="D318" i="3"/>
  <c r="D338" i="3"/>
  <c r="D358" i="3"/>
  <c r="D378" i="3"/>
  <c r="D398" i="3"/>
  <c r="D418" i="3"/>
  <c r="D438" i="3"/>
  <c r="D458" i="3"/>
  <c r="D478" i="3"/>
  <c r="D498" i="3"/>
  <c r="D26" i="3"/>
  <c r="D46" i="3"/>
  <c r="D66" i="3"/>
  <c r="D86" i="3"/>
  <c r="D106" i="3"/>
  <c r="D126" i="3"/>
  <c r="D146" i="3"/>
  <c r="D166" i="3"/>
  <c r="D186" i="3"/>
  <c r="D206" i="3"/>
  <c r="D226" i="3"/>
  <c r="D246" i="3"/>
  <c r="D266" i="3"/>
  <c r="D286" i="3"/>
  <c r="D306" i="3"/>
  <c r="D326" i="3"/>
  <c r="D346" i="3"/>
  <c r="D366" i="3"/>
  <c r="D386" i="3"/>
  <c r="D406" i="3"/>
  <c r="D426" i="3"/>
  <c r="D446" i="3"/>
  <c r="D466" i="3"/>
  <c r="D486" i="3"/>
  <c r="D506" i="3"/>
  <c r="D19" i="3"/>
  <c r="D44" i="3"/>
  <c r="D70" i="3"/>
  <c r="D99" i="3"/>
  <c r="D124" i="3"/>
  <c r="D150" i="3"/>
  <c r="D179" i="3"/>
  <c r="D204" i="3"/>
  <c r="D230" i="3"/>
  <c r="D259" i="3"/>
  <c r="D284" i="3"/>
  <c r="D310" i="3"/>
  <c r="D339" i="3"/>
  <c r="D364" i="3"/>
  <c r="D390" i="3"/>
  <c r="D419" i="3"/>
  <c r="D444" i="3"/>
  <c r="D470" i="3"/>
  <c r="D499" i="3"/>
  <c r="D20" i="3"/>
  <c r="D45" i="3"/>
  <c r="D71" i="3"/>
  <c r="D100" i="3"/>
  <c r="D125" i="3"/>
  <c r="D151" i="3"/>
  <c r="D180" i="3"/>
  <c r="D205" i="3"/>
  <c r="D231" i="3"/>
  <c r="D260" i="3"/>
  <c r="D285" i="3"/>
  <c r="D311" i="3"/>
  <c r="D340" i="3"/>
  <c r="D365" i="3"/>
  <c r="D391" i="3"/>
  <c r="D420" i="3"/>
  <c r="D445" i="3"/>
  <c r="D471" i="3"/>
  <c r="D500" i="3"/>
  <c r="D21" i="3"/>
  <c r="D47" i="3"/>
  <c r="D72" i="3"/>
  <c r="D101" i="3"/>
  <c r="D127" i="3"/>
  <c r="D152" i="3"/>
  <c r="D181" i="3"/>
  <c r="D207" i="3"/>
  <c r="D232" i="3"/>
  <c r="D261" i="3"/>
  <c r="D287" i="3"/>
  <c r="D312" i="3"/>
  <c r="D341" i="3"/>
  <c r="D367" i="3"/>
  <c r="D392" i="3"/>
  <c r="D421" i="3"/>
  <c r="D447" i="3"/>
  <c r="D472" i="3"/>
  <c r="D501" i="3"/>
  <c r="D22" i="3"/>
  <c r="D48" i="3"/>
  <c r="D73" i="3"/>
  <c r="D102" i="3"/>
  <c r="D128" i="3"/>
  <c r="D153" i="3"/>
  <c r="D182" i="3"/>
  <c r="D208" i="3"/>
  <c r="D233" i="3"/>
  <c r="D262" i="3"/>
  <c r="D288" i="3"/>
  <c r="D313" i="3"/>
  <c r="D342" i="3"/>
  <c r="D368" i="3"/>
  <c r="D393" i="3"/>
  <c r="D422" i="3"/>
  <c r="D448" i="3"/>
  <c r="D473" i="3"/>
  <c r="D502" i="3"/>
  <c r="D23" i="3"/>
  <c r="D49" i="3"/>
  <c r="D74" i="3"/>
  <c r="D103" i="3"/>
  <c r="D129" i="3"/>
  <c r="D154" i="3"/>
  <c r="D183" i="3"/>
  <c r="D209" i="3"/>
  <c r="D234" i="3"/>
  <c r="D263" i="3"/>
  <c r="D289" i="3"/>
  <c r="D314" i="3"/>
  <c r="D343" i="3"/>
  <c r="D369" i="3"/>
  <c r="D394" i="3"/>
  <c r="D423" i="3"/>
  <c r="D449" i="3"/>
  <c r="D474" i="3"/>
  <c r="D503" i="3"/>
  <c r="D31" i="3"/>
  <c r="D60" i="3"/>
  <c r="D85" i="3"/>
  <c r="D111" i="3"/>
  <c r="D140" i="3"/>
  <c r="D165" i="3"/>
  <c r="D191" i="3"/>
  <c r="D220" i="3"/>
  <c r="D245" i="3"/>
  <c r="D271" i="3"/>
  <c r="D300" i="3"/>
  <c r="D325" i="3"/>
  <c r="D351" i="3"/>
  <c r="D380" i="3"/>
  <c r="D405" i="3"/>
  <c r="D431" i="3"/>
  <c r="D460" i="3"/>
  <c r="D485" i="3"/>
  <c r="D511" i="3"/>
  <c r="D24" i="3"/>
  <c r="D61" i="3"/>
  <c r="D93" i="3"/>
  <c r="D134" i="3"/>
  <c r="D171" i="3"/>
  <c r="D212" i="3"/>
  <c r="D249" i="3"/>
  <c r="D290" i="3"/>
  <c r="D327" i="3"/>
  <c r="D362" i="3"/>
  <c r="D403" i="3"/>
  <c r="D440" i="3"/>
  <c r="D481" i="3"/>
  <c r="D514" i="3"/>
  <c r="D25" i="3"/>
  <c r="D62" i="3"/>
  <c r="D94" i="3"/>
  <c r="D139" i="3"/>
  <c r="D172" i="3"/>
  <c r="D213" i="3"/>
  <c r="D250" i="3"/>
  <c r="D291" i="3"/>
  <c r="D328" i="3"/>
  <c r="D363" i="3"/>
  <c r="D404" i="3"/>
  <c r="D441" i="3"/>
  <c r="D482" i="3"/>
  <c r="D27" i="3"/>
  <c r="D63" i="3"/>
  <c r="D104" i="3"/>
  <c r="D141" i="3"/>
  <c r="D173" i="3"/>
  <c r="D214" i="3"/>
  <c r="D251" i="3"/>
  <c r="D292" i="3"/>
  <c r="D329" i="3"/>
  <c r="D370" i="3"/>
  <c r="D407" i="3"/>
  <c r="D442" i="3"/>
  <c r="D483" i="3"/>
  <c r="D28" i="3"/>
  <c r="D64" i="3"/>
  <c r="D105" i="3"/>
  <c r="D142" i="3"/>
  <c r="D174" i="3"/>
  <c r="D219" i="3"/>
  <c r="D252" i="3"/>
  <c r="D293" i="3"/>
  <c r="D330" i="3"/>
  <c r="D371" i="3"/>
  <c r="D408" i="3"/>
  <c r="D443" i="3"/>
  <c r="D484" i="3"/>
  <c r="D29" i="3"/>
  <c r="D65" i="3"/>
  <c r="D107" i="3"/>
  <c r="D143" i="3"/>
  <c r="D184" i="3"/>
  <c r="D221" i="3"/>
  <c r="D253" i="3"/>
  <c r="D294" i="3"/>
  <c r="D331" i="3"/>
  <c r="D372" i="3"/>
  <c r="D409" i="3"/>
  <c r="D450" i="3"/>
  <c r="D487" i="3"/>
  <c r="D40" i="3"/>
  <c r="D81" i="3"/>
  <c r="D114" i="3"/>
  <c r="D159" i="3"/>
  <c r="D192" i="3"/>
  <c r="D228" i="3"/>
  <c r="D269" i="3"/>
  <c r="D305" i="3"/>
  <c r="D347" i="3"/>
  <c r="D383" i="3"/>
  <c r="D424" i="3"/>
  <c r="D461" i="3"/>
  <c r="D493" i="3"/>
  <c r="D41" i="3"/>
  <c r="D82" i="3"/>
  <c r="D119" i="3"/>
  <c r="D160" i="3"/>
  <c r="D193" i="3"/>
  <c r="D229" i="3"/>
  <c r="D270" i="3"/>
  <c r="D307" i="3"/>
  <c r="D348" i="3"/>
  <c r="D384" i="3"/>
  <c r="D425" i="3"/>
  <c r="D462" i="3"/>
  <c r="D494" i="3"/>
  <c r="D30" i="3"/>
  <c r="D87" i="3"/>
  <c r="D145" i="3"/>
  <c r="D201" i="3"/>
  <c r="D265" i="3"/>
  <c r="D321" i="3"/>
  <c r="D381" i="3"/>
  <c r="D433" i="3"/>
  <c r="D492" i="3"/>
  <c r="D32" i="3"/>
  <c r="D88" i="3"/>
  <c r="D147" i="3"/>
  <c r="D202" i="3"/>
  <c r="D267" i="3"/>
  <c r="D322" i="3"/>
  <c r="D382" i="3"/>
  <c r="D434" i="3"/>
  <c r="D504" i="3"/>
  <c r="D33" i="3"/>
  <c r="D89" i="3"/>
  <c r="D148" i="3"/>
  <c r="D203" i="3"/>
  <c r="D268" i="3"/>
  <c r="D323" i="3"/>
  <c r="D385" i="3"/>
  <c r="D439" i="3"/>
  <c r="D505" i="3"/>
  <c r="D34" i="3"/>
  <c r="D90" i="3"/>
  <c r="D149" i="3"/>
  <c r="D210" i="3"/>
  <c r="D272" i="3"/>
  <c r="D324" i="3"/>
  <c r="D387" i="3"/>
  <c r="D451" i="3"/>
  <c r="D507" i="3"/>
  <c r="D39" i="3"/>
  <c r="D91" i="3"/>
  <c r="D161" i="3"/>
  <c r="D211" i="3"/>
  <c r="D273" i="3"/>
  <c r="D332" i="3"/>
  <c r="D388" i="3"/>
  <c r="D452" i="3"/>
  <c r="D508" i="3"/>
  <c r="D53" i="3"/>
  <c r="D113" i="3"/>
  <c r="D169" i="3"/>
  <c r="D239" i="3"/>
  <c r="D283" i="3"/>
  <c r="D350" i="3"/>
  <c r="D410" i="3"/>
  <c r="D465" i="3"/>
  <c r="D54" i="3"/>
  <c r="D120" i="3"/>
  <c r="D170" i="3"/>
  <c r="D240" i="3"/>
  <c r="D299" i="3"/>
  <c r="D352" i="3"/>
  <c r="D411" i="3"/>
  <c r="D467" i="3"/>
  <c r="D42" i="3"/>
  <c r="D123" i="3"/>
  <c r="D223" i="3"/>
  <c r="D304" i="3"/>
  <c r="D400" i="3"/>
  <c r="D488" i="3"/>
  <c r="D43" i="3"/>
  <c r="D130" i="3"/>
  <c r="D224" i="3"/>
  <c r="D308" i="3"/>
  <c r="D401" i="3"/>
  <c r="D489" i="3"/>
  <c r="D50" i="3"/>
  <c r="D131" i="3"/>
  <c r="D225" i="3"/>
  <c r="D309" i="3"/>
  <c r="D402" i="3"/>
  <c r="D490" i="3"/>
  <c r="D51" i="3"/>
  <c r="D132" i="3"/>
  <c r="D227" i="3"/>
  <c r="D319" i="3"/>
  <c r="D412" i="3"/>
  <c r="D491" i="3"/>
  <c r="D52" i="3"/>
  <c r="D133" i="3"/>
  <c r="D241" i="3"/>
  <c r="D320" i="3"/>
  <c r="D413" i="3"/>
  <c r="D509" i="3"/>
  <c r="D83" i="3"/>
  <c r="D185" i="3"/>
  <c r="D264" i="3"/>
  <c r="D354" i="3"/>
  <c r="D453" i="3"/>
  <c r="D59" i="3"/>
  <c r="D187" i="3"/>
  <c r="D302" i="3"/>
  <c r="D430" i="3"/>
  <c r="D80" i="3"/>
  <c r="D67" i="3"/>
  <c r="D188" i="3"/>
  <c r="D303" i="3"/>
  <c r="D432" i="3"/>
  <c r="D464" i="3"/>
  <c r="D68" i="3"/>
  <c r="D189" i="3"/>
  <c r="D333" i="3"/>
  <c r="D454" i="3"/>
  <c r="D345" i="3"/>
  <c r="D69" i="3"/>
  <c r="D190" i="3"/>
  <c r="D334" i="3"/>
  <c r="D459" i="3"/>
  <c r="D199" i="3"/>
  <c r="D79" i="3"/>
  <c r="D194" i="3"/>
  <c r="D344" i="3"/>
  <c r="D463" i="3"/>
  <c r="D84" i="3"/>
  <c r="D200" i="3"/>
  <c r="D349" i="3"/>
  <c r="D468" i="3"/>
  <c r="D112" i="3"/>
  <c r="D247" i="3"/>
  <c r="D373" i="3"/>
  <c r="D512" i="3"/>
  <c r="D121" i="3"/>
  <c r="D248" i="3"/>
  <c r="D374" i="3"/>
  <c r="D513" i="3"/>
  <c r="D92" i="3"/>
  <c r="D282" i="3"/>
  <c r="D108" i="3"/>
  <c r="D301" i="3"/>
  <c r="D109" i="3"/>
  <c r="D353" i="3"/>
  <c r="D110" i="3"/>
  <c r="D359" i="3"/>
  <c r="D122" i="3"/>
  <c r="D360" i="3"/>
  <c r="D144" i="3"/>
  <c r="D361" i="3"/>
  <c r="D162" i="3"/>
  <c r="D379" i="3"/>
  <c r="D163" i="3"/>
  <c r="D389" i="3"/>
  <c r="D222" i="3"/>
  <c r="D428" i="3"/>
  <c r="D164" i="3"/>
  <c r="D167" i="3"/>
  <c r="C14" i="3"/>
  <c r="D429" i="3"/>
  <c r="D469" i="3"/>
  <c r="D479" i="3"/>
  <c r="D168" i="3"/>
  <c r="D14" i="3"/>
  <c r="D279" i="3"/>
  <c r="D281" i="3"/>
  <c r="D242" i="3"/>
  <c r="D280" i="3"/>
  <c r="D243" i="3"/>
  <c r="D244" i="3"/>
  <c r="D254" i="3"/>
  <c r="D274" i="3"/>
  <c r="D399" i="3"/>
  <c r="D414" i="3"/>
  <c r="D427" i="3"/>
  <c r="D480" i="3"/>
  <c r="D510" i="3"/>
  <c r="F79" i="3"/>
  <c r="F221" i="3"/>
  <c r="F172" i="3"/>
  <c r="F307" i="3"/>
  <c r="F44" i="3"/>
  <c r="F14" i="3"/>
  <c r="C140" i="3"/>
  <c r="E294" i="3"/>
  <c r="E468" i="3"/>
  <c r="E351" i="3"/>
  <c r="E471" i="3"/>
  <c r="C120" i="3"/>
  <c r="E390" i="3"/>
  <c r="E79" i="3"/>
  <c r="C455" i="3"/>
  <c r="C123" i="3"/>
  <c r="C467" i="3"/>
  <c r="E212" i="3"/>
  <c r="C412" i="3"/>
  <c r="E490" i="3"/>
  <c r="E19" i="3"/>
  <c r="E112" i="3"/>
  <c r="C469" i="3"/>
  <c r="C277" i="3"/>
  <c r="E280" i="3"/>
  <c r="E41" i="3"/>
  <c r="E176" i="3"/>
  <c r="C472" i="3"/>
  <c r="C336" i="3"/>
  <c r="C73" i="3"/>
  <c r="C508" i="3"/>
  <c r="E467" i="3"/>
  <c r="E299" i="3"/>
  <c r="E226" i="3"/>
  <c r="E352" i="3"/>
  <c r="E219" i="3"/>
  <c r="C201" i="3"/>
  <c r="E246" i="3"/>
  <c r="E32" i="3"/>
  <c r="E75" i="3"/>
  <c r="C206" i="3"/>
  <c r="E93" i="3"/>
  <c r="E397" i="3"/>
  <c r="E134" i="3"/>
  <c r="E317" i="3"/>
  <c r="C240" i="3"/>
  <c r="E448" i="3"/>
  <c r="E298" i="3"/>
  <c r="E260" i="3"/>
  <c r="C229" i="3"/>
  <c r="E160" i="3"/>
  <c r="E499" i="3"/>
  <c r="E233" i="3"/>
  <c r="E39" i="3"/>
  <c r="E179" i="3"/>
  <c r="C226" i="3"/>
  <c r="E500" i="3"/>
  <c r="E512" i="3"/>
  <c r="E510" i="3"/>
  <c r="C479" i="3"/>
  <c r="E506" i="3"/>
  <c r="E406" i="3"/>
  <c r="C67" i="3"/>
  <c r="C365" i="3"/>
  <c r="E420" i="3"/>
  <c r="C417" i="3"/>
  <c r="C303" i="3"/>
  <c r="C159" i="3"/>
  <c r="C403" i="3"/>
  <c r="C387" i="3"/>
  <c r="C385" i="3"/>
  <c r="C282" i="3"/>
  <c r="C23" i="3"/>
  <c r="E311" i="3"/>
  <c r="E266" i="3"/>
  <c r="C494" i="3"/>
  <c r="C447" i="3"/>
  <c r="E423" i="3"/>
  <c r="C59" i="3"/>
  <c r="E101" i="3"/>
  <c r="C333" i="3"/>
  <c r="E253" i="3"/>
  <c r="E118" i="3"/>
  <c r="C178" i="3"/>
  <c r="C153" i="3"/>
  <c r="E30" i="3"/>
  <c r="E289" i="3"/>
  <c r="E222" i="3"/>
  <c r="C424" i="3"/>
  <c r="C298" i="3"/>
  <c r="E430" i="3"/>
  <c r="C243" i="3"/>
  <c r="C436" i="3"/>
  <c r="E162" i="3"/>
  <c r="E54" i="3"/>
  <c r="E281" i="3"/>
  <c r="C362" i="3"/>
  <c r="C404" i="3"/>
  <c r="C185" i="3"/>
  <c r="C234" i="3"/>
  <c r="C464" i="3"/>
  <c r="C381" i="3"/>
  <c r="C22" i="3"/>
  <c r="C127" i="3"/>
  <c r="C439" i="3"/>
  <c r="C343" i="3"/>
  <c r="E27" i="3"/>
  <c r="C63" i="3"/>
  <c r="E507" i="3"/>
  <c r="E291" i="3"/>
  <c r="C382" i="3"/>
  <c r="C396" i="3"/>
  <c r="C286" i="3"/>
  <c r="E359" i="3"/>
  <c r="C352" i="3"/>
  <c r="C252" i="3"/>
  <c r="C128" i="3"/>
  <c r="C296" i="3"/>
  <c r="E463" i="3"/>
  <c r="C416" i="3"/>
  <c r="C504" i="3"/>
  <c r="C367" i="3"/>
  <c r="E450" i="3"/>
  <c r="E283" i="3"/>
  <c r="C151" i="3"/>
  <c r="C81" i="3"/>
  <c r="C339" i="3"/>
  <c r="E508" i="3"/>
  <c r="E378" i="3"/>
  <c r="C40" i="3"/>
  <c r="C239" i="3"/>
  <c r="C186" i="3"/>
  <c r="E152" i="3"/>
  <c r="E496" i="3"/>
  <c r="E475" i="3"/>
  <c r="C273" i="3"/>
  <c r="E182" i="3"/>
  <c r="E106" i="3"/>
  <c r="E462" i="3"/>
  <c r="C369" i="3"/>
  <c r="E73" i="3"/>
  <c r="E199" i="3"/>
  <c r="C98" i="3"/>
  <c r="E394" i="3"/>
  <c r="C91" i="3"/>
  <c r="E322" i="3"/>
  <c r="E422" i="3"/>
  <c r="C402" i="3"/>
  <c r="C490" i="3"/>
  <c r="C496" i="3"/>
  <c r="C470" i="3"/>
  <c r="E14" i="3"/>
  <c r="C130" i="3"/>
  <c r="E433" i="3"/>
  <c r="C495" i="3"/>
  <c r="E388" i="3"/>
  <c r="E20" i="3"/>
  <c r="E98" i="3"/>
  <c r="E501" i="3"/>
  <c r="C217" i="3"/>
  <c r="E94" i="3"/>
  <c r="C94" i="3"/>
  <c r="E454" i="3"/>
  <c r="C17" i="3"/>
  <c r="E200" i="3"/>
  <c r="C265" i="3"/>
  <c r="E74" i="3"/>
  <c r="E472" i="3"/>
  <c r="C481" i="3"/>
  <c r="C397" i="3"/>
  <c r="E410" i="3"/>
  <c r="C158" i="3"/>
  <c r="C46" i="3"/>
  <c r="C144" i="3"/>
  <c r="C146" i="3"/>
  <c r="C163" i="3"/>
  <c r="C364" i="3"/>
  <c r="C47" i="3"/>
  <c r="C502" i="3"/>
  <c r="E328" i="3"/>
  <c r="E139" i="3"/>
  <c r="E132" i="3"/>
  <c r="E186" i="3"/>
  <c r="E272" i="3"/>
  <c r="C407" i="3"/>
  <c r="C460" i="3"/>
  <c r="E258" i="3"/>
  <c r="E265" i="3"/>
  <c r="C511" i="3"/>
  <c r="E44" i="3"/>
  <c r="C353" i="3"/>
  <c r="E347" i="3"/>
  <c r="E124" i="3"/>
  <c r="C267" i="3"/>
  <c r="E392" i="3"/>
  <c r="C270" i="3"/>
  <c r="E381" i="3"/>
  <c r="E28" i="3"/>
  <c r="E314" i="3"/>
  <c r="E461" i="3"/>
  <c r="E89" i="3"/>
  <c r="E470" i="3"/>
  <c r="C304" i="3"/>
  <c r="C104" i="3"/>
  <c r="E95" i="3"/>
  <c r="C99" i="3"/>
  <c r="C26" i="3"/>
  <c r="C409" i="3"/>
  <c r="C106" i="3"/>
  <c r="C354" i="3"/>
  <c r="C389" i="3"/>
  <c r="C314" i="3"/>
  <c r="C34" i="3"/>
  <c r="E428" i="3"/>
  <c r="E193" i="3"/>
  <c r="E194" i="3"/>
  <c r="C254" i="3"/>
  <c r="C290" i="3"/>
  <c r="E276" i="3"/>
  <c r="C82" i="3"/>
  <c r="C473" i="3"/>
  <c r="C394" i="3"/>
  <c r="E156" i="3"/>
  <c r="C449" i="3"/>
  <c r="E208" i="3"/>
  <c r="E130" i="3"/>
  <c r="C390" i="3"/>
  <c r="E380" i="3"/>
  <c r="E408" i="3"/>
  <c r="E312" i="3"/>
  <c r="E113" i="3"/>
  <c r="E324" i="3"/>
  <c r="E498" i="3"/>
  <c r="C458" i="3"/>
  <c r="C54" i="3"/>
  <c r="C471" i="3"/>
  <c r="E292" i="3"/>
  <c r="C386" i="3"/>
  <c r="C196" i="3"/>
  <c r="C31" i="3"/>
  <c r="E489" i="3"/>
  <c r="C88" i="3"/>
  <c r="C18" i="3"/>
  <c r="E398" i="3"/>
  <c r="C372" i="3"/>
  <c r="C80" i="3"/>
  <c r="C190" i="3"/>
  <c r="C212" i="3"/>
  <c r="C110" i="3"/>
  <c r="E364" i="3"/>
  <c r="C112" i="3"/>
  <c r="E119" i="3"/>
  <c r="C358" i="3"/>
  <c r="E15" i="3"/>
  <c r="C38" i="3"/>
  <c r="E513" i="3"/>
  <c r="C16" i="3"/>
  <c r="E353" i="3"/>
  <c r="E237" i="3"/>
  <c r="C86" i="3"/>
  <c r="C325" i="3"/>
  <c r="E504" i="3"/>
  <c r="E481" i="3"/>
  <c r="C256" i="3"/>
  <c r="C457" i="3"/>
  <c r="C292" i="3"/>
  <c r="C317" i="3"/>
  <c r="C288" i="3"/>
  <c r="C147" i="3"/>
  <c r="E255" i="3"/>
  <c r="C247" i="3"/>
  <c r="C41" i="3"/>
  <c r="E34" i="3"/>
  <c r="C413" i="3"/>
  <c r="C165" i="3"/>
  <c r="E377" i="3"/>
  <c r="C139" i="3"/>
  <c r="C266" i="3"/>
  <c r="E80" i="3"/>
  <c r="C357" i="3"/>
  <c r="E241" i="3"/>
  <c r="C70" i="3"/>
  <c r="E343" i="3"/>
  <c r="C71" i="3"/>
  <c r="C498" i="3"/>
  <c r="C291" i="3"/>
  <c r="C465" i="3"/>
  <c r="C32" i="3"/>
  <c r="E190" i="3"/>
  <c r="C380" i="3"/>
  <c r="C401" i="3"/>
  <c r="E52" i="3"/>
  <c r="C52" i="3"/>
  <c r="E275" i="3"/>
  <c r="E396" i="3"/>
  <c r="E466" i="3"/>
  <c r="C227" i="3"/>
  <c r="C160" i="3"/>
  <c r="C219" i="3"/>
  <c r="C263" i="3"/>
  <c r="C505" i="3"/>
  <c r="E92" i="3"/>
  <c r="C66" i="3"/>
  <c r="E63" i="3"/>
  <c r="C319" i="3"/>
  <c r="E204" i="3"/>
  <c r="E173" i="3"/>
  <c r="E514" i="3"/>
  <c r="C514" i="3"/>
  <c r="C271" i="3"/>
  <c r="E220" i="3"/>
  <c r="C452" i="3"/>
  <c r="E235" i="3"/>
  <c r="E192" i="3"/>
  <c r="C218" i="3"/>
  <c r="E350" i="3"/>
  <c r="E278" i="3"/>
  <c r="E419" i="3"/>
  <c r="C152" i="3"/>
  <c r="E413" i="3"/>
  <c r="E18" i="3"/>
  <c r="C194" i="3"/>
  <c r="C197" i="3"/>
  <c r="E483" i="3"/>
  <c r="C64" i="3"/>
  <c r="C431" i="3"/>
  <c r="C445" i="3"/>
  <c r="C50" i="3"/>
  <c r="C232" i="3"/>
  <c r="C216" i="3"/>
  <c r="C228" i="3"/>
  <c r="C376" i="3"/>
  <c r="E334" i="3"/>
  <c r="E26" i="3"/>
  <c r="C119" i="3"/>
  <c r="E35" i="3"/>
  <c r="C114" i="3"/>
  <c r="C233" i="3"/>
  <c r="C450" i="3"/>
  <c r="E17" i="3"/>
  <c r="C334" i="3"/>
  <c r="E505" i="3"/>
  <c r="C480" i="3"/>
  <c r="E301" i="3"/>
  <c r="E405" i="3"/>
  <c r="C329" i="3"/>
  <c r="C255" i="3"/>
  <c r="E121" i="3"/>
  <c r="E185" i="3"/>
  <c r="C111" i="3"/>
  <c r="E273" i="3"/>
  <c r="C323" i="3"/>
  <c r="E60" i="3"/>
  <c r="C35" i="3"/>
  <c r="C161" i="3"/>
  <c r="C175" i="3"/>
  <c r="C57" i="3"/>
  <c r="C392" i="3"/>
  <c r="E374" i="3"/>
  <c r="C105" i="3"/>
  <c r="C43" i="3"/>
  <c r="E401" i="3"/>
  <c r="C167" i="3"/>
  <c r="E189" i="3"/>
  <c r="C83" i="3"/>
  <c r="C61" i="3"/>
  <c r="E53" i="3"/>
  <c r="C184" i="3"/>
  <c r="E85" i="3"/>
  <c r="C191" i="3"/>
  <c r="E354" i="3"/>
  <c r="C476" i="3"/>
  <c r="C335" i="3"/>
  <c r="C126" i="3"/>
  <c r="E427" i="3"/>
  <c r="E181" i="3"/>
  <c r="E270" i="3"/>
  <c r="E33" i="3"/>
  <c r="E183" i="3"/>
  <c r="E313" i="3"/>
  <c r="E446" i="3"/>
  <c r="E447" i="3"/>
  <c r="E231" i="3"/>
  <c r="E274" i="3"/>
  <c r="C90" i="3"/>
  <c r="E102" i="3"/>
  <c r="E116" i="3"/>
  <c r="E370" i="3"/>
  <c r="C375" i="3"/>
  <c r="E169" i="3"/>
  <c r="E259" i="3"/>
  <c r="C342" i="3"/>
  <c r="E126" i="3"/>
  <c r="E155" i="3"/>
  <c r="C118" i="3"/>
  <c r="E282" i="3"/>
  <c r="E168" i="3"/>
  <c r="E319" i="3"/>
  <c r="C448" i="3"/>
  <c r="E440" i="3"/>
  <c r="E302" i="3"/>
  <c r="E477" i="3"/>
  <c r="C222" i="3"/>
  <c r="E83" i="3"/>
  <c r="E379" i="3"/>
  <c r="E415" i="3"/>
  <c r="E203" i="3"/>
  <c r="E197" i="3"/>
  <c r="C276" i="3"/>
  <c r="C408" i="3"/>
  <c r="C108" i="3"/>
  <c r="C36" i="3"/>
  <c r="C299" i="3"/>
  <c r="C384" i="3"/>
  <c r="C474" i="3"/>
  <c r="C172" i="3"/>
  <c r="C124" i="3"/>
  <c r="E71" i="3"/>
  <c r="C360" i="3"/>
  <c r="E127" i="3"/>
  <c r="E411" i="3"/>
  <c r="E149" i="3"/>
  <c r="E209" i="3"/>
  <c r="E97" i="3"/>
  <c r="C211" i="3"/>
  <c r="E361" i="3"/>
  <c r="C223" i="3"/>
  <c r="E277" i="3"/>
  <c r="C309" i="3"/>
  <c r="E305" i="3"/>
  <c r="E269" i="3"/>
  <c r="C433" i="3"/>
  <c r="E47" i="3"/>
  <c r="E327" i="3"/>
  <c r="C426" i="3"/>
  <c r="C379" i="3"/>
  <c r="C115" i="3"/>
  <c r="C102" i="3"/>
  <c r="C355" i="3"/>
  <c r="E417" i="3"/>
  <c r="E172" i="3"/>
  <c r="C493" i="3"/>
  <c r="C116" i="3"/>
  <c r="E267" i="3"/>
  <c r="E244" i="3"/>
  <c r="C225" i="3"/>
  <c r="C507" i="3"/>
  <c r="E320" i="3"/>
  <c r="C311" i="3"/>
  <c r="C259" i="3"/>
  <c r="E247" i="3"/>
  <c r="E202" i="3"/>
  <c r="E114" i="3"/>
  <c r="C295" i="3"/>
  <c r="C30" i="3"/>
  <c r="E286" i="3"/>
  <c r="C131" i="3"/>
  <c r="E356" i="3"/>
  <c r="E88" i="3"/>
  <c r="C15" i="3"/>
  <c r="C348" i="3"/>
  <c r="C466" i="3"/>
  <c r="C344" i="3"/>
  <c r="E91" i="3"/>
  <c r="C109" i="3"/>
  <c r="E86" i="3"/>
  <c r="C214" i="3"/>
  <c r="E78" i="3"/>
  <c r="E22" i="3"/>
  <c r="C419" i="3"/>
  <c r="C245" i="3"/>
  <c r="C27" i="3"/>
  <c r="C346" i="3"/>
  <c r="E288" i="3"/>
  <c r="E187" i="3"/>
  <c r="C249" i="3"/>
  <c r="E37" i="3"/>
  <c r="E117" i="3"/>
  <c r="E445" i="3"/>
  <c r="E150" i="3"/>
  <c r="C246" i="3"/>
  <c r="E339" i="3"/>
  <c r="C423" i="3"/>
  <c r="C72" i="3"/>
  <c r="E254" i="3"/>
  <c r="C121" i="3"/>
  <c r="C305" i="3"/>
  <c r="C149" i="3"/>
  <c r="E133" i="3"/>
  <c r="C129" i="3"/>
  <c r="E389" i="3"/>
  <c r="C137" i="3"/>
  <c r="C89" i="3"/>
  <c r="E297" i="3"/>
  <c r="C405" i="3"/>
  <c r="C238" i="3"/>
  <c r="E66" i="3"/>
  <c r="C378" i="3"/>
  <c r="C93" i="3"/>
  <c r="C284" i="3"/>
  <c r="E76" i="3"/>
  <c r="E384" i="3"/>
  <c r="E287" i="3"/>
  <c r="E104" i="3"/>
  <c r="E58" i="3"/>
  <c r="C213" i="3"/>
  <c r="E480" i="3"/>
  <c r="C170" i="3"/>
  <c r="C69" i="3"/>
  <c r="E511" i="3"/>
  <c r="C221" i="3"/>
  <c r="C316" i="3"/>
  <c r="E451" i="3"/>
  <c r="E249" i="3"/>
  <c r="E337" i="3"/>
  <c r="E211" i="3"/>
  <c r="E295" i="3"/>
  <c r="C395" i="3"/>
  <c r="E437" i="3"/>
  <c r="E418" i="3"/>
  <c r="C135" i="3"/>
  <c r="E100" i="3"/>
  <c r="C125" i="3"/>
  <c r="E128" i="3"/>
  <c r="E196" i="3"/>
  <c r="E136" i="3"/>
  <c r="E224" i="3"/>
  <c r="E65" i="3"/>
  <c r="C205" i="3"/>
  <c r="C483" i="3"/>
  <c r="C510" i="3"/>
  <c r="C241" i="3"/>
  <c r="C48" i="3"/>
  <c r="E329" i="3"/>
  <c r="C283" i="3"/>
  <c r="E494" i="3"/>
  <c r="C132" i="3"/>
  <c r="E429" i="3"/>
  <c r="E290" i="3"/>
  <c r="E300" i="3"/>
  <c r="C351" i="3"/>
  <c r="E223" i="3"/>
  <c r="C76" i="3"/>
  <c r="C441" i="3"/>
  <c r="E478" i="3"/>
  <c r="E123" i="3"/>
  <c r="E21" i="3"/>
  <c r="E335" i="3"/>
  <c r="E166" i="3"/>
  <c r="C438" i="3"/>
  <c r="C322" i="3"/>
  <c r="E391" i="3"/>
  <c r="E188" i="3"/>
  <c r="E46" i="3"/>
  <c r="C166" i="3"/>
  <c r="C462" i="3"/>
  <c r="C443" i="3"/>
  <c r="E360" i="3"/>
  <c r="C340" i="3"/>
  <c r="E125" i="3"/>
  <c r="C501" i="3"/>
  <c r="E393" i="3"/>
  <c r="E195" i="3"/>
  <c r="E225" i="3"/>
  <c r="E84" i="3"/>
  <c r="E153" i="3"/>
  <c r="E330" i="3"/>
  <c r="C253" i="3"/>
  <c r="C136" i="3"/>
  <c r="C39" i="3"/>
  <c r="C388" i="3"/>
  <c r="E371" i="3"/>
  <c r="C77" i="3"/>
  <c r="E336" i="3"/>
  <c r="C261" i="3"/>
  <c r="C446" i="3"/>
  <c r="E443" i="3"/>
  <c r="E230" i="3"/>
  <c r="E23" i="3"/>
  <c r="C138" i="3"/>
  <c r="C231" i="3"/>
  <c r="E332" i="3"/>
  <c r="C428" i="3"/>
  <c r="C209" i="3"/>
  <c r="E325" i="3"/>
  <c r="C513" i="3"/>
  <c r="E368" i="3"/>
  <c r="E77" i="3"/>
  <c r="C24" i="3"/>
  <c r="C171" i="3"/>
  <c r="E306" i="3"/>
  <c r="C422" i="3"/>
  <c r="C363" i="3"/>
  <c r="E42" i="3"/>
  <c r="C377" i="3"/>
  <c r="C349" i="3"/>
  <c r="E358" i="3"/>
  <c r="C173" i="3"/>
  <c r="E243" i="3"/>
  <c r="E386" i="3"/>
  <c r="E108" i="3"/>
  <c r="E122" i="3"/>
  <c r="C174" i="3"/>
  <c r="E285" i="3"/>
  <c r="C202" i="3"/>
  <c r="E250" i="3"/>
  <c r="E424" i="3"/>
  <c r="C418" i="3"/>
  <c r="C154" i="3"/>
  <c r="C359" i="3"/>
  <c r="C414" i="3"/>
  <c r="E264" i="3"/>
  <c r="E432" i="3"/>
  <c r="C368" i="3"/>
  <c r="C400" i="3"/>
  <c r="E434" i="3"/>
  <c r="E491" i="3"/>
  <c r="C434" i="3"/>
  <c r="C51" i="3"/>
  <c r="E484" i="3"/>
  <c r="C177" i="3"/>
  <c r="E201" i="3"/>
  <c r="C75" i="3"/>
  <c r="C272" i="3"/>
  <c r="C356" i="3"/>
  <c r="C499" i="3"/>
  <c r="C370" i="3"/>
  <c r="E105" i="3"/>
  <c r="E261" i="3"/>
  <c r="C350" i="3"/>
  <c r="E426" i="3"/>
  <c r="C437" i="3"/>
  <c r="C220" i="3"/>
  <c r="C195" i="3"/>
  <c r="C44" i="3"/>
  <c r="E293" i="3"/>
  <c r="C278" i="3"/>
  <c r="C451" i="3"/>
  <c r="C181" i="3"/>
  <c r="E271" i="3"/>
  <c r="C204" i="3"/>
  <c r="C95" i="3"/>
  <c r="C269" i="3"/>
  <c r="C29" i="3"/>
  <c r="C148" i="3"/>
  <c r="E444" i="3"/>
  <c r="E145" i="3"/>
  <c r="E143" i="3"/>
  <c r="E55" i="3"/>
  <c r="C103" i="3"/>
  <c r="E425" i="3"/>
  <c r="C324" i="3"/>
  <c r="E239" i="3"/>
  <c r="E29" i="3"/>
  <c r="C321" i="3"/>
  <c r="E140" i="3"/>
  <c r="E163" i="3"/>
  <c r="C142" i="3"/>
  <c r="E315" i="3"/>
  <c r="C236" i="3"/>
  <c r="E357" i="3"/>
  <c r="C268" i="3"/>
  <c r="E178" i="3"/>
  <c r="E338" i="3"/>
  <c r="C19" i="3"/>
  <c r="E165" i="3"/>
  <c r="E142" i="3"/>
  <c r="C274" i="3"/>
  <c r="C281" i="3"/>
  <c r="C293" i="3"/>
  <c r="E245" i="3"/>
  <c r="C332" i="3"/>
  <c r="E486" i="3"/>
  <c r="C203" i="3"/>
  <c r="C237" i="3"/>
  <c r="C310" i="3"/>
  <c r="E263" i="3"/>
  <c r="C260" i="3"/>
  <c r="C432" i="3"/>
  <c r="E323" i="3"/>
  <c r="E362" i="3"/>
  <c r="C328" i="3"/>
  <c r="C100" i="3"/>
  <c r="C406" i="3"/>
  <c r="E469" i="3"/>
  <c r="C347" i="3"/>
  <c r="E383" i="3"/>
  <c r="E439" i="3"/>
  <c r="C456" i="3"/>
  <c r="E376" i="3"/>
  <c r="E61" i="3"/>
  <c r="E304" i="3"/>
  <c r="C117" i="3"/>
  <c r="E227" i="3"/>
  <c r="E213" i="3"/>
  <c r="E318" i="3"/>
  <c r="C482" i="3"/>
  <c r="E82" i="3"/>
  <c r="C440" i="3"/>
  <c r="E137" i="3"/>
  <c r="C210" i="3"/>
  <c r="E488" i="3"/>
  <c r="E171" i="3"/>
  <c r="C179" i="3"/>
  <c r="E303" i="3"/>
  <c r="C97" i="3"/>
  <c r="C489" i="3"/>
  <c r="E31" i="3"/>
  <c r="C134" i="3"/>
  <c r="E487" i="3"/>
  <c r="E81" i="3"/>
  <c r="E210" i="3"/>
  <c r="C275" i="3"/>
  <c r="C280" i="3"/>
  <c r="C250" i="3"/>
  <c r="C294" i="3"/>
  <c r="C49" i="3"/>
  <c r="E175" i="3"/>
  <c r="C60" i="3"/>
  <c r="E38" i="3"/>
  <c r="C373" i="3"/>
  <c r="E129" i="3"/>
  <c r="E284" i="3"/>
  <c r="C475" i="3"/>
  <c r="E412" i="3"/>
  <c r="E395" i="3"/>
  <c r="C189" i="3"/>
  <c r="E131" i="3"/>
  <c r="C306" i="3"/>
  <c r="C262" i="3"/>
  <c r="E473" i="3"/>
  <c r="E346" i="3"/>
  <c r="E492" i="3"/>
  <c r="E238" i="3"/>
  <c r="E57" i="3"/>
  <c r="C478" i="3"/>
  <c r="E464" i="3"/>
  <c r="C21" i="3"/>
  <c r="E382" i="3"/>
  <c r="E146" i="3"/>
  <c r="E367" i="3"/>
  <c r="C454" i="3"/>
  <c r="E256" i="3"/>
  <c r="E151" i="3"/>
  <c r="C503" i="3"/>
  <c r="C366" i="3"/>
  <c r="E372" i="3"/>
  <c r="C208" i="3"/>
  <c r="E184" i="3"/>
  <c r="E111" i="3"/>
  <c r="C488" i="3"/>
  <c r="E40" i="3"/>
  <c r="E365" i="3"/>
  <c r="C180" i="3"/>
  <c r="E214" i="3"/>
  <c r="C155" i="3"/>
  <c r="C107" i="3"/>
  <c r="C320" i="3"/>
  <c r="E493" i="3"/>
  <c r="E385" i="3"/>
  <c r="E70" i="3"/>
  <c r="E115" i="3"/>
  <c r="E296" i="3"/>
  <c r="E232" i="3"/>
  <c r="E485" i="3"/>
  <c r="C307" i="3"/>
  <c r="C143" i="3"/>
  <c r="C497" i="3"/>
  <c r="C264" i="3"/>
  <c r="E158" i="3"/>
  <c r="E326" i="3"/>
  <c r="E67" i="3"/>
  <c r="E147" i="3"/>
  <c r="E366" i="3"/>
  <c r="E99" i="3"/>
  <c r="C453" i="3"/>
  <c r="E449" i="3"/>
  <c r="C427" i="3"/>
  <c r="E207" i="3"/>
  <c r="C302" i="3"/>
  <c r="E154" i="3"/>
  <c r="E68" i="3"/>
  <c r="C58" i="3"/>
  <c r="C393" i="3"/>
  <c r="C92" i="3"/>
  <c r="C326" i="3"/>
  <c r="E373" i="3"/>
  <c r="E56" i="3"/>
  <c r="C430" i="3"/>
  <c r="E135" i="3"/>
  <c r="C230" i="3"/>
  <c r="E174" i="3"/>
  <c r="C169" i="3"/>
  <c r="E110" i="3"/>
  <c r="E344" i="3"/>
  <c r="C491" i="3"/>
  <c r="C391" i="3"/>
  <c r="C338" i="3"/>
  <c r="C168" i="3"/>
  <c r="E349" i="3"/>
  <c r="C463" i="3"/>
  <c r="E107" i="3"/>
  <c r="E341" i="3"/>
  <c r="E248" i="3"/>
  <c r="C285" i="3"/>
  <c r="E441" i="3"/>
  <c r="C425" i="3"/>
  <c r="E460" i="3"/>
  <c r="E342" i="3"/>
  <c r="C193" i="3"/>
  <c r="C56" i="3"/>
  <c r="E191" i="3"/>
  <c r="E479" i="3"/>
  <c r="E453" i="3"/>
  <c r="E177" i="3"/>
  <c r="C242" i="3"/>
  <c r="C492" i="3"/>
  <c r="C318" i="3"/>
  <c r="E310" i="3"/>
  <c r="C512" i="3"/>
  <c r="C28" i="3"/>
  <c r="E457" i="3"/>
  <c r="C383" i="3"/>
  <c r="C157" i="3"/>
  <c r="E109" i="3"/>
  <c r="E309" i="3"/>
  <c r="C198" i="3"/>
  <c r="E164" i="3"/>
  <c r="C429" i="3"/>
  <c r="C300" i="3"/>
  <c r="E409" i="3"/>
  <c r="E495" i="3"/>
  <c r="E141" i="3"/>
  <c r="C500" i="3"/>
  <c r="E279" i="3"/>
  <c r="F409" i="3"/>
  <c r="F54" i="3"/>
  <c r="F223" i="3"/>
  <c r="F423" i="3"/>
  <c r="F73" i="3"/>
  <c r="F401" i="3"/>
  <c r="F494" i="3"/>
  <c r="F229" i="3"/>
  <c r="F269" i="3"/>
  <c r="F107" i="3"/>
  <c r="F210" i="3"/>
  <c r="F368" i="3"/>
  <c r="E240" i="3"/>
  <c r="E251" i="3"/>
  <c r="E308" i="3"/>
  <c r="E340" i="3"/>
  <c r="C101" i="3"/>
  <c r="C244" i="3"/>
  <c r="E50" i="3"/>
  <c r="E431" i="3"/>
  <c r="E407" i="3"/>
  <c r="C182" i="3"/>
  <c r="C156" i="3"/>
  <c r="F153" i="3"/>
  <c r="F405" i="3"/>
  <c r="F185" i="3"/>
  <c r="F416" i="3"/>
  <c r="F250" i="3"/>
  <c r="F339" i="3"/>
  <c r="F373" i="3"/>
  <c r="F503" i="3"/>
  <c r="E465" i="3"/>
  <c r="C371" i="3"/>
  <c r="C337" i="3"/>
  <c r="C25" i="3"/>
  <c r="E167" i="3"/>
  <c r="E45" i="3"/>
  <c r="E442" i="3"/>
  <c r="C215" i="3"/>
  <c r="E216" i="3"/>
  <c r="E321" i="3"/>
  <c r="C459" i="3"/>
  <c r="F506" i="3"/>
  <c r="F220" i="3"/>
  <c r="F201" i="3"/>
  <c r="E103" i="3"/>
  <c r="E497" i="3"/>
  <c r="E48" i="3"/>
  <c r="E234" i="3"/>
  <c r="E476" i="3"/>
  <c r="E509" i="3"/>
  <c r="C484" i="3"/>
  <c r="C20" i="3"/>
  <c r="E435" i="3"/>
  <c r="E228" i="3"/>
  <c r="E403" i="3"/>
  <c r="F420" i="3"/>
  <c r="F473" i="3"/>
  <c r="F263" i="3"/>
  <c r="F129" i="3"/>
  <c r="F475" i="3"/>
  <c r="F121" i="3"/>
  <c r="F160" i="3"/>
  <c r="F331" i="3"/>
  <c r="F383" i="3"/>
  <c r="F183" i="3"/>
  <c r="F321" i="3"/>
  <c r="C415" i="3"/>
  <c r="C345" i="3"/>
  <c r="E90" i="3"/>
  <c r="C444" i="3"/>
  <c r="E414" i="3"/>
  <c r="C164" i="3"/>
  <c r="E307" i="3"/>
  <c r="E159" i="3"/>
  <c r="E456" i="3"/>
  <c r="C96" i="3"/>
  <c r="F212" i="3"/>
  <c r="F224" i="3"/>
  <c r="F158" i="3"/>
  <c r="F145" i="3"/>
  <c r="F87" i="3"/>
  <c r="F49" i="3"/>
  <c r="F199" i="3"/>
  <c r="F411" i="3"/>
  <c r="F243" i="3"/>
  <c r="C468" i="3"/>
  <c r="C87" i="3"/>
  <c r="E242" i="3"/>
  <c r="C183" i="3"/>
  <c r="C200" i="3"/>
  <c r="C79" i="3"/>
  <c r="C113" i="3"/>
  <c r="C192" i="3"/>
  <c r="C251" i="3"/>
  <c r="C315" i="3"/>
  <c r="C188" i="3"/>
  <c r="C78" i="3"/>
  <c r="F426" i="3"/>
  <c r="F68" i="3"/>
  <c r="F150" i="3"/>
  <c r="F395" i="3"/>
  <c r="F295" i="3"/>
  <c r="F102" i="3"/>
  <c r="F142" i="3"/>
  <c r="F31" i="3"/>
  <c r="F318" i="3"/>
  <c r="F264" i="3"/>
  <c r="E257" i="3"/>
  <c r="E148" i="3"/>
  <c r="C287" i="3"/>
  <c r="C279" i="3"/>
  <c r="E482" i="3"/>
  <c r="E24" i="3"/>
  <c r="C420" i="3"/>
  <c r="C313" i="3"/>
  <c r="C258" i="3"/>
  <c r="F241" i="3"/>
  <c r="F197" i="3"/>
  <c r="F365" i="3"/>
  <c r="F178" i="3"/>
  <c r="F225" i="3"/>
  <c r="F351" i="3"/>
  <c r="F94" i="3"/>
  <c r="F261" i="3"/>
  <c r="F211" i="3"/>
  <c r="F386" i="3"/>
  <c r="F310" i="3"/>
  <c r="F246" i="3"/>
  <c r="E438" i="3"/>
  <c r="E16" i="3"/>
  <c r="E369" i="3"/>
  <c r="C85" i="3"/>
  <c r="C330" i="3"/>
  <c r="E229" i="3"/>
  <c r="C224" i="3"/>
  <c r="C45" i="3"/>
  <c r="F15" i="3"/>
  <c r="F440" i="3"/>
  <c r="F157" i="3"/>
  <c r="F239" i="3"/>
  <c r="F281" i="3"/>
  <c r="F83" i="3"/>
  <c r="F144" i="3"/>
  <c r="E252" i="3"/>
  <c r="E25" i="3"/>
  <c r="C33" i="3"/>
  <c r="E217" i="3"/>
  <c r="C187" i="3"/>
  <c r="C68" i="3"/>
  <c r="E400" i="3"/>
  <c r="E87" i="3"/>
  <c r="F155" i="3"/>
  <c r="F74" i="3"/>
  <c r="F101" i="3"/>
  <c r="F488" i="3"/>
  <c r="F70" i="3"/>
  <c r="F114" i="3"/>
  <c r="F434" i="3"/>
  <c r="F499" i="3"/>
  <c r="F328" i="3"/>
  <c r="F285" i="3"/>
  <c r="E375" i="3"/>
  <c r="C162" i="3"/>
  <c r="E59" i="3"/>
  <c r="E333" i="3"/>
  <c r="C308" i="3"/>
  <c r="C74" i="3"/>
  <c r="F147" i="3"/>
  <c r="F323" i="3"/>
  <c r="F335" i="3"/>
  <c r="F88" i="3"/>
  <c r="F330" i="3"/>
  <c r="F67" i="3"/>
  <c r="F16" i="3"/>
  <c r="F319" i="3"/>
  <c r="C399" i="3"/>
  <c r="C133" i="3"/>
  <c r="C199" i="3"/>
  <c r="C435" i="3"/>
  <c r="E64" i="3"/>
  <c r="C509" i="3"/>
  <c r="E36" i="3"/>
  <c r="C248" i="3"/>
  <c r="F93" i="3"/>
  <c r="F195" i="3"/>
  <c r="F471" i="3"/>
  <c r="F65" i="3"/>
  <c r="F251" i="3"/>
  <c r="F391" i="3"/>
  <c r="E355" i="3"/>
  <c r="E459" i="3"/>
  <c r="E474" i="3"/>
  <c r="E170" i="3"/>
  <c r="C341" i="3"/>
  <c r="C327" i="3"/>
  <c r="C487" i="3"/>
  <c r="C485" i="3"/>
  <c r="C486" i="3"/>
  <c r="C398" i="3"/>
  <c r="F427" i="3"/>
  <c r="F181" i="3"/>
  <c r="F342" i="3"/>
  <c r="F22" i="3"/>
  <c r="F233" i="3"/>
  <c r="F417" i="3"/>
  <c r="C301" i="3"/>
  <c r="E331" i="3"/>
  <c r="E49" i="3"/>
  <c r="E51" i="3"/>
  <c r="C141" i="3"/>
  <c r="E206" i="3"/>
  <c r="C65" i="3"/>
  <c r="C421" i="3"/>
  <c r="C461" i="3"/>
  <c r="E345" i="3"/>
  <c r="E198" i="3"/>
  <c r="F336" i="3"/>
  <c r="F226" i="3"/>
  <c r="F235" i="3"/>
  <c r="F171" i="3"/>
  <c r="F317" i="3"/>
  <c r="F238" i="3"/>
  <c r="F116" i="3"/>
  <c r="F344" i="3"/>
  <c r="F354" i="3"/>
  <c r="F422" i="3"/>
  <c r="F278" i="3"/>
  <c r="E455" i="3"/>
  <c r="C297" i="3"/>
  <c r="E180" i="3"/>
  <c r="E138" i="3"/>
  <c r="E402" i="3"/>
  <c r="E404" i="3"/>
  <c r="C410" i="3"/>
  <c r="C37" i="3"/>
  <c r="C122" i="3"/>
  <c r="E262" i="3"/>
  <c r="E205" i="3"/>
  <c r="E436" i="3"/>
  <c r="E69" i="3"/>
  <c r="C42" i="3"/>
  <c r="F302" i="3"/>
  <c r="F484" i="3"/>
  <c r="F45" i="3"/>
  <c r="F355" i="3"/>
  <c r="F287" i="3"/>
  <c r="F343" i="3"/>
  <c r="F184" i="3"/>
  <c r="F437" i="3"/>
  <c r="F187" i="3"/>
  <c r="F424" i="3"/>
  <c r="C53" i="3"/>
  <c r="E215" i="3"/>
  <c r="C55" i="3"/>
  <c r="C374" i="3"/>
  <c r="E399" i="3"/>
  <c r="F76" i="3"/>
  <c r="F42" i="3"/>
  <c r="F244" i="3"/>
  <c r="F507" i="3"/>
  <c r="F470" i="3"/>
  <c r="F389" i="3"/>
  <c r="F217" i="3"/>
  <c r="F367" i="3"/>
  <c r="F451" i="3"/>
  <c r="F255" i="3"/>
  <c r="F501" i="3"/>
  <c r="E348" i="3"/>
  <c r="C176" i="3"/>
  <c r="E221" i="3"/>
  <c r="E268" i="3"/>
  <c r="E458" i="3"/>
  <c r="E218" i="3"/>
  <c r="C411" i="3"/>
  <c r="E421" i="3"/>
  <c r="F47" i="3"/>
  <c r="F248" i="3"/>
  <c r="F267" i="3"/>
  <c r="F369" i="3"/>
  <c r="F149" i="3"/>
  <c r="F167" i="3"/>
  <c r="F352" i="3"/>
  <c r="F305" i="3"/>
  <c r="F90" i="3"/>
  <c r="E387" i="3"/>
  <c r="C361" i="3"/>
  <c r="C150" i="3"/>
  <c r="E452" i="3"/>
  <c r="E161" i="3"/>
  <c r="C289" i="3"/>
  <c r="C207" i="3"/>
  <c r="C331" i="3"/>
  <c r="F514" i="3"/>
  <c r="F40" i="3"/>
  <c r="F496" i="3"/>
  <c r="F479" i="3"/>
  <c r="F397" i="3"/>
  <c r="F168" i="3"/>
  <c r="F209" i="3"/>
  <c r="F198" i="3"/>
  <c r="F346" i="3"/>
  <c r="F25" i="3"/>
  <c r="F30" i="3"/>
  <c r="F384" i="3"/>
  <c r="F173" i="3"/>
  <c r="E120" i="3"/>
  <c r="C477" i="3"/>
  <c r="C312" i="3"/>
  <c r="E503" i="3"/>
  <c r="E43" i="3"/>
  <c r="E416" i="3"/>
  <c r="E96" i="3"/>
  <c r="E316" i="3"/>
  <c r="F382" i="3"/>
  <c r="F450" i="3"/>
  <c r="F135" i="3"/>
  <c r="F403" i="3"/>
  <c r="F55" i="3"/>
  <c r="F308" i="3"/>
  <c r="F256" i="3"/>
  <c r="F293" i="3"/>
  <c r="F345" i="3"/>
  <c r="F398" i="3"/>
  <c r="F371" i="3"/>
  <c r="F34" i="3"/>
  <c r="F370" i="3"/>
  <c r="E157" i="3"/>
  <c r="E363" i="3"/>
  <c r="C145" i="3"/>
  <c r="C84" i="3"/>
  <c r="C257" i="3"/>
  <c r="C442" i="3"/>
  <c r="E62" i="3"/>
  <c r="F97" i="3"/>
  <c r="F131" i="3"/>
  <c r="F28" i="3"/>
  <c r="F109" i="3"/>
  <c r="F438" i="3"/>
  <c r="F113" i="3"/>
  <c r="F215" i="3"/>
  <c r="F122" i="3"/>
  <c r="F361" i="3"/>
  <c r="F80" i="3"/>
  <c r="F125" i="3"/>
  <c r="F311" i="3"/>
  <c r="F57" i="3"/>
  <c r="C235" i="3"/>
  <c r="F192" i="3"/>
  <c r="F276" i="3"/>
  <c r="F502" i="3"/>
  <c r="F72" i="3"/>
  <c r="F280" i="3"/>
  <c r="F204" i="3"/>
  <c r="F445" i="3"/>
  <c r="F117" i="3"/>
  <c r="F463" i="3"/>
  <c r="F219" i="3"/>
  <c r="F139" i="3"/>
  <c r="F227" i="3"/>
  <c r="F27" i="3"/>
  <c r="F316" i="3"/>
  <c r="F435" i="3"/>
  <c r="F390" i="3"/>
  <c r="F207" i="3"/>
  <c r="F17" i="3"/>
  <c r="F41" i="3"/>
  <c r="F186" i="3"/>
  <c r="F105" i="3"/>
  <c r="F312" i="3"/>
  <c r="F21" i="3"/>
  <c r="F461" i="3"/>
  <c r="E144" i="3"/>
  <c r="F180" i="3"/>
  <c r="F58" i="3"/>
  <c r="F379" i="3"/>
  <c r="F430" i="3"/>
  <c r="F294" i="3"/>
  <c r="F138" i="3"/>
  <c r="F134" i="3"/>
  <c r="F284" i="3"/>
  <c r="F193" i="3"/>
  <c r="F487" i="3"/>
  <c r="F399" i="3"/>
  <c r="F388" i="3"/>
  <c r="F460" i="3"/>
  <c r="F106" i="3"/>
  <c r="F175" i="3"/>
  <c r="F497" i="3"/>
  <c r="F441" i="3"/>
  <c r="F39" i="3"/>
  <c r="F456" i="3"/>
  <c r="F202" i="3"/>
  <c r="F222" i="3"/>
  <c r="F75" i="3"/>
  <c r="F478" i="3"/>
  <c r="F277" i="3"/>
  <c r="F112" i="3"/>
  <c r="F259" i="3"/>
  <c r="C506" i="3"/>
  <c r="F163" i="3"/>
  <c r="F33" i="3"/>
  <c r="F332" i="3"/>
  <c r="F249" i="3"/>
  <c r="F200" i="3"/>
  <c r="F334" i="3"/>
  <c r="F152" i="3"/>
  <c r="F477" i="3"/>
  <c r="F337" i="3"/>
  <c r="F458" i="3"/>
  <c r="F176" i="3"/>
  <c r="F170" i="3"/>
  <c r="F196" i="3"/>
  <c r="F64" i="3"/>
  <c r="F19" i="3"/>
  <c r="F69" i="3"/>
  <c r="E502" i="3"/>
  <c r="F512" i="3"/>
  <c r="F205" i="3"/>
  <c r="F486" i="3"/>
  <c r="F36" i="3"/>
  <c r="C62" i="3"/>
  <c r="F257" i="3"/>
  <c r="F59" i="3"/>
  <c r="F380" i="3"/>
  <c r="F290" i="3"/>
  <c r="F228" i="3"/>
  <c r="F162" i="3"/>
  <c r="F298" i="3"/>
  <c r="F489" i="3"/>
  <c r="F431" i="3"/>
  <c r="F360" i="3"/>
  <c r="F236" i="3"/>
  <c r="F508" i="3"/>
  <c r="F127" i="3"/>
  <c r="F159" i="3"/>
  <c r="F206" i="3"/>
  <c r="F213" i="3"/>
  <c r="F92" i="3"/>
  <c r="F165" i="3"/>
  <c r="F414" i="3"/>
  <c r="F203" i="3"/>
  <c r="F410" i="3"/>
  <c r="F304" i="3"/>
  <c r="F412" i="3"/>
  <c r="F115" i="3"/>
  <c r="F18" i="3"/>
  <c r="F26" i="3"/>
  <c r="F63" i="3"/>
  <c r="F84" i="3"/>
  <c r="F71" i="3"/>
  <c r="F406" i="3"/>
  <c r="F358" i="3"/>
  <c r="F271" i="3"/>
  <c r="F348" i="3"/>
  <c r="F472" i="3"/>
  <c r="F443" i="3"/>
  <c r="F37" i="3"/>
  <c r="F481" i="3"/>
  <c r="F230" i="3"/>
  <c r="F174" i="3"/>
  <c r="F329" i="3"/>
  <c r="F432" i="3"/>
  <c r="F20" i="3"/>
  <c r="E236" i="3"/>
  <c r="F136" i="3"/>
  <c r="F322" i="3"/>
  <c r="F306" i="3"/>
  <c r="F320" i="3"/>
  <c r="F252" i="3"/>
  <c r="F376" i="3"/>
  <c r="F442" i="3"/>
  <c r="F452" i="3"/>
  <c r="E72" i="3"/>
  <c r="F449" i="3"/>
  <c r="F291" i="3"/>
  <c r="F38" i="3"/>
  <c r="F326" i="3"/>
  <c r="F133" i="3"/>
  <c r="F408" i="3"/>
  <c r="F454" i="3"/>
  <c r="F465" i="3"/>
  <c r="F104" i="3"/>
  <c r="F119" i="3"/>
  <c r="F111" i="3"/>
  <c r="F480" i="3"/>
  <c r="F234" i="3"/>
  <c r="F468" i="3"/>
  <c r="F108" i="3"/>
  <c r="F483" i="3"/>
  <c r="F490" i="3"/>
  <c r="F61" i="3"/>
  <c r="F377" i="3"/>
  <c r="F433" i="3"/>
  <c r="F218" i="3"/>
  <c r="F237" i="3"/>
  <c r="F466" i="3"/>
  <c r="F374" i="3"/>
  <c r="F96" i="3"/>
  <c r="F254" i="3"/>
  <c r="F98" i="3"/>
  <c r="F161" i="3"/>
  <c r="F143" i="3"/>
  <c r="F511" i="3"/>
  <c r="F299" i="3"/>
  <c r="F81" i="3"/>
  <c r="F283" i="3"/>
  <c r="F32" i="3"/>
  <c r="F166" i="3"/>
  <c r="F275" i="3"/>
  <c r="F356" i="3"/>
  <c r="F464" i="3"/>
  <c r="F372" i="3"/>
  <c r="F62" i="3"/>
  <c r="F60" i="3"/>
  <c r="F208" i="3"/>
  <c r="F99" i="3"/>
  <c r="F485" i="3"/>
  <c r="F393" i="3"/>
  <c r="F407" i="3"/>
  <c r="F289" i="3"/>
  <c r="F510" i="3"/>
  <c r="F253" i="3"/>
  <c r="F500" i="3"/>
  <c r="F366" i="3"/>
  <c r="F341" i="3"/>
  <c r="F194" i="3"/>
  <c r="F52" i="3"/>
  <c r="F272" i="3"/>
  <c r="F137" i="3"/>
  <c r="F270" i="3"/>
  <c r="F300" i="3"/>
  <c r="F415" i="3"/>
  <c r="F151" i="3"/>
  <c r="F268" i="3"/>
  <c r="F402" i="3"/>
  <c r="F340" i="3"/>
  <c r="F240" i="3"/>
  <c r="F140" i="3"/>
  <c r="F493" i="3"/>
  <c r="F260" i="3"/>
  <c r="F182" i="3"/>
  <c r="F130" i="3"/>
  <c r="F266" i="3"/>
  <c r="F469" i="3"/>
  <c r="F103" i="3"/>
  <c r="F455" i="3"/>
  <c r="F428" i="3"/>
  <c r="F100" i="3"/>
  <c r="F453" i="3"/>
  <c r="F50" i="3"/>
  <c r="F364" i="3"/>
  <c r="F504" i="3"/>
  <c r="F509" i="3"/>
  <c r="F476" i="3"/>
  <c r="F247" i="3"/>
  <c r="F347" i="3"/>
  <c r="F429" i="3"/>
  <c r="F53" i="3"/>
  <c r="F421" i="3"/>
  <c r="F418" i="3"/>
  <c r="F301" i="3"/>
  <c r="F447" i="3"/>
  <c r="F491" i="3"/>
  <c r="F282" i="3"/>
  <c r="F448" i="3"/>
  <c r="F154" i="3"/>
  <c r="F396" i="3"/>
  <c r="F89" i="3"/>
  <c r="F353" i="3"/>
  <c r="F425" i="3"/>
  <c r="F214" i="3"/>
  <c r="F274" i="3"/>
  <c r="F141" i="3"/>
  <c r="F492" i="3"/>
  <c r="F273" i="3"/>
  <c r="F350" i="3"/>
  <c r="F77" i="3"/>
  <c r="F279" i="3"/>
  <c r="F495" i="3"/>
  <c r="F85" i="3"/>
  <c r="F118" i="3"/>
  <c r="F474" i="3"/>
  <c r="F126" i="3"/>
  <c r="F148" i="3"/>
  <c r="F327" i="3"/>
  <c r="F309" i="3"/>
  <c r="F24" i="3"/>
  <c r="F392" i="3"/>
  <c r="F95" i="3"/>
  <c r="F296" i="3"/>
  <c r="F232" i="3"/>
  <c r="F303" i="3"/>
  <c r="F482" i="3"/>
  <c r="F189" i="3"/>
  <c r="F82" i="3"/>
  <c r="F436" i="3"/>
  <c r="F46" i="3"/>
  <c r="F457" i="3"/>
  <c r="F258" i="3"/>
  <c r="F132" i="3"/>
  <c r="F288" i="3"/>
  <c r="F498" i="3"/>
  <c r="F48" i="3"/>
  <c r="F190" i="3"/>
  <c r="F349" i="3"/>
  <c r="F29" i="3"/>
  <c r="F385" i="3"/>
  <c r="F86" i="3"/>
  <c r="F505" i="3"/>
  <c r="F325" i="3"/>
  <c r="F446" i="3"/>
  <c r="F439" i="3"/>
  <c r="F156" i="3"/>
  <c r="F362" i="3"/>
  <c r="F124" i="3"/>
  <c r="F169" i="3"/>
  <c r="F286" i="3"/>
  <c r="F404" i="3"/>
  <c r="F413" i="3"/>
  <c r="F188" i="3"/>
  <c r="F467" i="3"/>
  <c r="F459" i="3"/>
  <c r="F400" i="3"/>
  <c r="F297" i="3"/>
  <c r="F315" i="3"/>
  <c r="F35" i="3"/>
  <c r="F128" i="3"/>
  <c r="F179" i="3"/>
  <c r="F333" i="3"/>
  <c r="F324" i="3"/>
  <c r="F78" i="3"/>
  <c r="F387" i="3"/>
  <c r="F419" i="3"/>
  <c r="F292" i="3"/>
  <c r="F120" i="3"/>
  <c r="F56" i="3"/>
  <c r="F51" i="3"/>
  <c r="F359" i="3"/>
  <c r="F110" i="3"/>
  <c r="F91" i="3"/>
  <c r="F378" i="3"/>
  <c r="F357" i="3"/>
  <c r="F23" i="3"/>
  <c r="F363" i="3"/>
  <c r="F462" i="3"/>
  <c r="F177" i="3"/>
  <c r="F262" i="3"/>
  <c r="F245" i="3"/>
  <c r="F191" i="3"/>
  <c r="F231" i="3"/>
  <c r="F375" i="3"/>
  <c r="F265" i="3"/>
  <c r="F43" i="3"/>
  <c r="F66" i="3"/>
  <c r="F338" i="3"/>
  <c r="F381" i="3"/>
  <c r="F313" i="3"/>
  <c r="F146" i="3"/>
  <c r="F513" i="3"/>
  <c r="F242" i="3"/>
  <c r="F123" i="3"/>
  <c r="F394" i="3"/>
  <c r="F314" i="3"/>
  <c r="F164" i="3"/>
  <c r="F216" i="3"/>
  <c r="F444" i="3"/>
  <c r="G403" i="3" l="1"/>
  <c r="H403" i="3"/>
  <c r="G268" i="3"/>
  <c r="H268" i="3"/>
  <c r="G427" i="3"/>
  <c r="H427" i="3"/>
  <c r="G457" i="3"/>
  <c r="H457" i="3"/>
  <c r="G40" i="3"/>
  <c r="H40" i="3"/>
  <c r="G22" i="3"/>
  <c r="H22" i="3"/>
  <c r="G118" i="3"/>
  <c r="H118" i="3"/>
  <c r="G491" i="3"/>
  <c r="H491" i="3"/>
  <c r="G274" i="3"/>
  <c r="H274" i="3"/>
  <c r="G192" i="3"/>
  <c r="H192" i="3"/>
  <c r="G321" i="3"/>
  <c r="H321" i="3"/>
  <c r="G419" i="3"/>
  <c r="H419" i="3"/>
  <c r="G479" i="3"/>
  <c r="H479" i="3"/>
  <c r="G317" i="3"/>
  <c r="H317" i="3"/>
  <c r="G464" i="3"/>
  <c r="H464" i="3"/>
  <c r="G207" i="3"/>
  <c r="H207" i="3"/>
  <c r="G455" i="3"/>
  <c r="H455" i="3"/>
  <c r="G370" i="3"/>
  <c r="H370" i="3"/>
  <c r="G38" i="3"/>
  <c r="H38" i="3"/>
  <c r="G340" i="3"/>
  <c r="H340" i="3"/>
  <c r="G374" i="3"/>
  <c r="H374" i="3"/>
  <c r="G92" i="3"/>
  <c r="H92" i="3"/>
  <c r="G315" i="3"/>
  <c r="H315" i="3"/>
  <c r="G232" i="3"/>
  <c r="H232" i="3"/>
  <c r="G149" i="3"/>
  <c r="H149" i="3"/>
  <c r="G498" i="3"/>
  <c r="H498" i="3"/>
  <c r="G283" i="3"/>
  <c r="H283" i="3"/>
  <c r="G472" i="3"/>
  <c r="H472" i="3"/>
  <c r="G446" i="3"/>
  <c r="H446" i="3"/>
  <c r="G436" i="3"/>
  <c r="H436" i="3"/>
  <c r="G304" i="3"/>
  <c r="H304" i="3"/>
  <c r="G337" i="3"/>
  <c r="H337" i="3"/>
  <c r="G156" i="3"/>
  <c r="H156" i="3"/>
  <c r="G237" i="3"/>
  <c r="H237" i="3"/>
  <c r="G177" i="3"/>
  <c r="H177" i="3"/>
  <c r="G146" i="3"/>
  <c r="H146" i="3"/>
  <c r="G46" i="3"/>
  <c r="H46" i="3"/>
  <c r="G100" i="3"/>
  <c r="H100" i="3"/>
  <c r="G428" i="3"/>
  <c r="H428" i="3"/>
  <c r="G510" i="3"/>
  <c r="H510" i="3"/>
  <c r="G323" i="3"/>
  <c r="H323" i="3"/>
  <c r="G286" i="3"/>
  <c r="H286" i="3"/>
  <c r="G53" i="3"/>
  <c r="H53" i="3"/>
  <c r="G230" i="3"/>
  <c r="H230" i="3"/>
  <c r="G123" i="3"/>
  <c r="H123" i="3"/>
  <c r="G376" i="3"/>
  <c r="H376" i="3"/>
  <c r="G159" i="3"/>
  <c r="H159" i="3"/>
  <c r="G249" i="3"/>
  <c r="H249" i="3"/>
  <c r="G186" i="3"/>
  <c r="H186" i="3"/>
  <c r="G43" i="3"/>
  <c r="H43" i="3"/>
  <c r="G462" i="3"/>
  <c r="H462" i="3"/>
  <c r="G404" i="3"/>
  <c r="H404" i="3"/>
  <c r="G56" i="3"/>
  <c r="H56" i="3"/>
  <c r="G413" i="3"/>
  <c r="H413" i="3"/>
  <c r="G86" i="3"/>
  <c r="H86" i="3"/>
  <c r="G190" i="3"/>
  <c r="H190" i="3"/>
  <c r="G474" i="3"/>
  <c r="H474" i="3"/>
  <c r="G103" i="3"/>
  <c r="H103" i="3"/>
  <c r="G260" i="3"/>
  <c r="H260" i="3"/>
  <c r="G99" i="3"/>
  <c r="H99" i="3"/>
  <c r="G299" i="3"/>
  <c r="H299" i="3"/>
  <c r="G119" i="3"/>
  <c r="H119" i="3"/>
  <c r="G326" i="3"/>
  <c r="H326" i="3"/>
  <c r="G442" i="3"/>
  <c r="H442" i="3"/>
  <c r="G406" i="3"/>
  <c r="H406" i="3"/>
  <c r="G228" i="3"/>
  <c r="H228" i="3"/>
  <c r="G205" i="3"/>
  <c r="H205" i="3"/>
  <c r="G512" i="3"/>
  <c r="H512" i="3"/>
  <c r="G163" i="3"/>
  <c r="H163" i="3"/>
  <c r="G484" i="3"/>
  <c r="H484" i="3"/>
  <c r="G261" i="3"/>
  <c r="H261" i="3"/>
  <c r="G150" i="3"/>
  <c r="H150" i="3"/>
  <c r="G87" i="3"/>
  <c r="H87" i="3"/>
  <c r="G223" i="3"/>
  <c r="H223" i="3"/>
  <c r="G371" i="3"/>
  <c r="H371" i="3"/>
  <c r="G414" i="3"/>
  <c r="H414" i="3"/>
  <c r="G127" i="3"/>
  <c r="H127" i="3"/>
  <c r="G170" i="3"/>
  <c r="H170" i="3"/>
  <c r="G399" i="3"/>
  <c r="H399" i="3"/>
  <c r="G379" i="3"/>
  <c r="H379" i="3"/>
  <c r="G173" i="3"/>
  <c r="H173" i="3"/>
  <c r="G397" i="3"/>
  <c r="H397" i="3"/>
  <c r="G352" i="3"/>
  <c r="H352" i="3"/>
  <c r="G328" i="3"/>
  <c r="H328" i="3"/>
  <c r="G68" i="3"/>
  <c r="H68" i="3"/>
  <c r="G331" i="3"/>
  <c r="H331" i="3"/>
  <c r="G85" i="3"/>
  <c r="H85" i="3"/>
  <c r="G296" i="3"/>
  <c r="H296" i="3"/>
  <c r="G58" i="3"/>
  <c r="H58" i="3"/>
  <c r="G204" i="3"/>
  <c r="H204" i="3"/>
  <c r="G276" i="3"/>
  <c r="H276" i="3"/>
  <c r="G122" i="3"/>
  <c r="H122" i="3"/>
  <c r="G181" i="3"/>
  <c r="H181" i="3"/>
  <c r="G83" i="3"/>
  <c r="H83" i="3"/>
  <c r="G138" i="3"/>
  <c r="H138" i="3"/>
  <c r="G362" i="3"/>
  <c r="H362" i="3"/>
  <c r="G291" i="3"/>
  <c r="H291" i="3"/>
  <c r="G435" i="3"/>
  <c r="H435" i="3"/>
  <c r="G233" i="3"/>
  <c r="H233" i="3"/>
  <c r="G351" i="3"/>
  <c r="H351" i="3"/>
  <c r="G466" i="3"/>
  <c r="H466" i="3"/>
  <c r="G511" i="3"/>
  <c r="H511" i="3"/>
  <c r="G388" i="3"/>
  <c r="H388" i="3"/>
  <c r="G288" i="3"/>
  <c r="H288" i="3"/>
  <c r="G194" i="3"/>
  <c r="H194" i="3"/>
  <c r="G306" i="3"/>
  <c r="H306" i="3"/>
  <c r="G62" i="3"/>
  <c r="H62" i="3"/>
  <c r="G179" i="3"/>
  <c r="H179" i="3"/>
  <c r="G176" i="3"/>
  <c r="H176" i="3"/>
  <c r="G21" i="3"/>
  <c r="H21" i="3"/>
  <c r="G211" i="3"/>
  <c r="H211" i="3"/>
  <c r="G253" i="3"/>
  <c r="H253" i="3"/>
  <c r="G257" i="3"/>
  <c r="H257" i="3"/>
  <c r="G444" i="3"/>
  <c r="H444" i="3"/>
  <c r="G128" i="3"/>
  <c r="H128" i="3"/>
  <c r="G386" i="3"/>
  <c r="H386" i="3"/>
  <c r="G145" i="3"/>
  <c r="H145" i="3"/>
  <c r="G506" i="3"/>
  <c r="H506" i="3"/>
  <c r="G153" i="3"/>
  <c r="H153" i="3"/>
  <c r="G298" i="3"/>
  <c r="H298" i="3"/>
  <c r="G502" i="3"/>
  <c r="H502" i="3"/>
  <c r="G165" i="3"/>
  <c r="H165" i="3"/>
  <c r="G432" i="3"/>
  <c r="H432" i="3"/>
  <c r="G17" i="3"/>
  <c r="H17" i="3"/>
  <c r="G384" i="3"/>
  <c r="H384" i="3"/>
  <c r="G426" i="3"/>
  <c r="H426" i="3"/>
  <c r="G242" i="3"/>
  <c r="H242" i="3"/>
  <c r="G23" i="3"/>
  <c r="H23" i="3"/>
  <c r="G218" i="3"/>
  <c r="H218" i="3"/>
  <c r="G135" i="3"/>
  <c r="H135" i="3"/>
  <c r="G76" i="3"/>
  <c r="H76" i="3"/>
  <c r="G454" i="3"/>
  <c r="H454" i="3"/>
  <c r="G408" i="3"/>
  <c r="H408" i="3"/>
  <c r="G329" i="3"/>
  <c r="H329" i="3"/>
  <c r="G271" i="3"/>
  <c r="H271" i="3"/>
  <c r="G75" i="3"/>
  <c r="H75" i="3"/>
  <c r="G497" i="3"/>
  <c r="H497" i="3"/>
  <c r="G438" i="3"/>
  <c r="H438" i="3"/>
  <c r="G422" i="3"/>
  <c r="H422" i="3"/>
  <c r="G407" i="3"/>
  <c r="H407" i="3"/>
  <c r="G396" i="3"/>
  <c r="H396" i="3"/>
  <c r="G270" i="3"/>
  <c r="H270" i="3"/>
  <c r="G71" i="3"/>
  <c r="H71" i="3"/>
  <c r="G294" i="3"/>
  <c r="H294" i="3"/>
  <c r="G217" i="3"/>
  <c r="H217" i="3"/>
  <c r="G154" i="3"/>
  <c r="H154" i="3"/>
  <c r="G151" i="3"/>
  <c r="H151" i="3"/>
  <c r="G394" i="3"/>
  <c r="H394" i="3"/>
  <c r="G231" i="3"/>
  <c r="H231" i="3"/>
  <c r="G247" i="3"/>
  <c r="H247" i="3"/>
  <c r="G152" i="3"/>
  <c r="H152" i="3"/>
  <c r="G219" i="3"/>
  <c r="H219" i="3"/>
  <c r="G377" i="3"/>
  <c r="H377" i="3"/>
  <c r="G449" i="3"/>
  <c r="H449" i="3"/>
  <c r="G357" i="3"/>
  <c r="H357" i="3"/>
  <c r="G459" i="3"/>
  <c r="H459" i="3"/>
  <c r="G392" i="3"/>
  <c r="H392" i="3"/>
  <c r="G214" i="3"/>
  <c r="H214" i="3"/>
  <c r="G108" i="3"/>
  <c r="H108" i="3"/>
  <c r="G487" i="3"/>
  <c r="H487" i="3"/>
  <c r="G187" i="3"/>
  <c r="H187" i="3"/>
  <c r="G482" i="3"/>
  <c r="H482" i="3"/>
  <c r="G465" i="3"/>
  <c r="H465" i="3"/>
  <c r="G450" i="3"/>
  <c r="H450" i="3"/>
  <c r="G387" i="3"/>
  <c r="H387" i="3"/>
  <c r="G309" i="3"/>
  <c r="H309" i="3"/>
  <c r="G266" i="3"/>
  <c r="H266" i="3"/>
  <c r="G42" i="3"/>
  <c r="H42" i="3"/>
  <c r="G279" i="3"/>
  <c r="H279" i="3"/>
  <c r="G292" i="3"/>
  <c r="H292" i="3"/>
  <c r="G385" i="3"/>
  <c r="H385" i="3"/>
  <c r="G130" i="3"/>
  <c r="H130" i="3"/>
  <c r="G477" i="3"/>
  <c r="H477" i="3"/>
  <c r="G160" i="3"/>
  <c r="H160" i="3"/>
  <c r="G372" i="3"/>
  <c r="H372" i="3"/>
  <c r="G112" i="3"/>
  <c r="H112" i="3"/>
  <c r="G227" i="3"/>
  <c r="H227" i="3"/>
  <c r="G167" i="3"/>
  <c r="H167" i="3"/>
  <c r="G478" i="3"/>
  <c r="H478" i="3"/>
  <c r="G105" i="3"/>
  <c r="H105" i="3"/>
  <c r="G391" i="3"/>
  <c r="H391" i="3"/>
  <c r="G513" i="3"/>
  <c r="H513" i="3"/>
  <c r="G82" i="3"/>
  <c r="H82" i="3"/>
  <c r="G109" i="3"/>
  <c r="H109" i="3"/>
  <c r="G209" i="3"/>
  <c r="H209" i="3"/>
  <c r="G255" i="3"/>
  <c r="H255" i="3"/>
  <c r="G437" i="3"/>
  <c r="H437" i="3"/>
  <c r="G65" i="3"/>
  <c r="H65" i="3"/>
  <c r="G492" i="3"/>
  <c r="H492" i="3"/>
  <c r="G439" i="3"/>
  <c r="H439" i="3"/>
  <c r="G258" i="3"/>
  <c r="H258" i="3"/>
  <c r="G393" i="3"/>
  <c r="H393" i="3"/>
  <c r="G77" i="3"/>
  <c r="H77" i="3"/>
  <c r="G364" i="3"/>
  <c r="H364" i="3"/>
  <c r="G84" i="3"/>
  <c r="H84" i="3"/>
  <c r="G125" i="3"/>
  <c r="H125" i="3"/>
  <c r="G35" i="3"/>
  <c r="H35" i="3"/>
  <c r="G297" i="3"/>
  <c r="H297" i="3"/>
  <c r="G509" i="3"/>
  <c r="H509" i="3"/>
  <c r="G129" i="3"/>
  <c r="H129" i="3"/>
  <c r="G229" i="3"/>
  <c r="H229" i="3"/>
  <c r="G313" i="3"/>
  <c r="H313" i="3"/>
  <c r="G425" i="3"/>
  <c r="H425" i="3"/>
  <c r="G447" i="3"/>
  <c r="H447" i="3"/>
  <c r="G301" i="3"/>
  <c r="H301" i="3"/>
  <c r="G166" i="3"/>
  <c r="H166" i="3"/>
  <c r="G348" i="3"/>
  <c r="H348" i="3"/>
  <c r="G353" i="3"/>
  <c r="H353" i="3"/>
  <c r="G468" i="3"/>
  <c r="H468" i="3"/>
  <c r="G72" i="3"/>
  <c r="H72" i="3"/>
  <c r="G215" i="3"/>
  <c r="H215" i="3"/>
  <c r="G333" i="3"/>
  <c r="H333" i="3"/>
  <c r="G327" i="3"/>
  <c r="H327" i="3"/>
  <c r="G300" i="3"/>
  <c r="H300" i="3"/>
  <c r="G98" i="3"/>
  <c r="H98" i="3"/>
  <c r="G104" i="3"/>
  <c r="H104" i="3"/>
  <c r="G174" i="3"/>
  <c r="H174" i="3"/>
  <c r="G332" i="3"/>
  <c r="H332" i="3"/>
  <c r="G409" i="3"/>
  <c r="H409" i="3"/>
  <c r="G191" i="3"/>
  <c r="H191" i="3"/>
  <c r="G359" i="3"/>
  <c r="H359" i="3"/>
  <c r="G303" i="3"/>
  <c r="H303" i="3"/>
  <c r="G24" i="3"/>
  <c r="H24" i="3"/>
  <c r="G421" i="3"/>
  <c r="H421" i="3"/>
  <c r="G476" i="3"/>
  <c r="H476" i="3"/>
  <c r="G316" i="3"/>
  <c r="H316" i="3"/>
  <c r="G514" i="3"/>
  <c r="H514" i="3"/>
  <c r="G367" i="3"/>
  <c r="H367" i="3"/>
  <c r="G400" i="3"/>
  <c r="H400" i="3"/>
  <c r="G467" i="3"/>
  <c r="H467" i="3"/>
  <c r="G433" i="3"/>
  <c r="H433" i="3"/>
  <c r="G314" i="3"/>
  <c r="H314" i="3"/>
  <c r="G245" i="3"/>
  <c r="H245" i="3"/>
  <c r="G91" i="3"/>
  <c r="H91" i="3"/>
  <c r="G169" i="3"/>
  <c r="H169" i="3"/>
  <c r="G495" i="3"/>
  <c r="H495" i="3"/>
  <c r="G350" i="3"/>
  <c r="H350" i="3"/>
  <c r="G89" i="3"/>
  <c r="H89" i="3"/>
  <c r="G305" i="3"/>
  <c r="H305" i="3"/>
  <c r="G47" i="3"/>
  <c r="H47" i="3"/>
  <c r="G507" i="3"/>
  <c r="H507" i="3"/>
  <c r="G343" i="3"/>
  <c r="H343" i="3"/>
  <c r="G235" i="3"/>
  <c r="H235" i="3"/>
  <c r="G342" i="3"/>
  <c r="H342" i="3"/>
  <c r="G101" i="3"/>
  <c r="H101" i="3"/>
  <c r="G365" i="3"/>
  <c r="H365" i="3"/>
  <c r="G473" i="3"/>
  <c r="H473" i="3"/>
  <c r="G448" i="3"/>
  <c r="H448" i="3"/>
  <c r="G200" i="3"/>
  <c r="H200" i="3"/>
  <c r="G287" i="3"/>
  <c r="H287" i="3"/>
  <c r="G417" i="3"/>
  <c r="H417" i="3"/>
  <c r="G74" i="3"/>
  <c r="H74" i="3"/>
  <c r="G197" i="3"/>
  <c r="H197" i="3"/>
  <c r="G295" i="3"/>
  <c r="H295" i="3"/>
  <c r="G212" i="3"/>
  <c r="H212" i="3"/>
  <c r="G250" i="3"/>
  <c r="H250" i="3"/>
  <c r="G73" i="3"/>
  <c r="H73" i="3"/>
  <c r="G115" i="3"/>
  <c r="H115" i="3"/>
  <c r="G139" i="3"/>
  <c r="H139" i="3"/>
  <c r="G113" i="3"/>
  <c r="H113" i="3"/>
  <c r="G338" i="3"/>
  <c r="H338" i="3"/>
  <c r="G262" i="3"/>
  <c r="H262" i="3"/>
  <c r="G324" i="3"/>
  <c r="H324" i="3"/>
  <c r="G325" i="3"/>
  <c r="H325" i="3"/>
  <c r="G140" i="3"/>
  <c r="H140" i="3"/>
  <c r="G481" i="3"/>
  <c r="H481" i="3"/>
  <c r="G19" i="3"/>
  <c r="H19" i="3"/>
  <c r="G363" i="3"/>
  <c r="H363" i="3"/>
  <c r="G51" i="3"/>
  <c r="H51" i="3"/>
  <c r="G126" i="3"/>
  <c r="H126" i="3"/>
  <c r="G182" i="3"/>
  <c r="H182" i="3"/>
  <c r="G265" i="3"/>
  <c r="H265" i="3"/>
  <c r="G273" i="3"/>
  <c r="H273" i="3"/>
  <c r="G282" i="3"/>
  <c r="H282" i="3"/>
  <c r="G469" i="3"/>
  <c r="H469" i="3"/>
  <c r="G500" i="3"/>
  <c r="H500" i="3"/>
  <c r="G485" i="3"/>
  <c r="H485" i="3"/>
  <c r="G189" i="3"/>
  <c r="H189" i="3"/>
  <c r="G148" i="3"/>
  <c r="H148" i="3"/>
  <c r="G504" i="3"/>
  <c r="H504" i="3"/>
  <c r="G505" i="3"/>
  <c r="H505" i="3"/>
  <c r="G120" i="3"/>
  <c r="H120" i="3"/>
  <c r="G349" i="3"/>
  <c r="H349" i="3"/>
  <c r="G50" i="3"/>
  <c r="H50" i="3"/>
  <c r="G272" i="3"/>
  <c r="H272" i="3"/>
  <c r="G175" i="3"/>
  <c r="H175" i="3"/>
  <c r="G97" i="3"/>
  <c r="H97" i="3"/>
  <c r="G55" i="3"/>
  <c r="H55" i="3"/>
  <c r="G346" i="3"/>
  <c r="H346" i="3"/>
  <c r="G45" i="3"/>
  <c r="H45" i="3"/>
  <c r="G336" i="3"/>
  <c r="H336" i="3"/>
  <c r="G335" i="3"/>
  <c r="H335" i="3"/>
  <c r="G220" i="3"/>
  <c r="H220" i="3"/>
  <c r="G373" i="3"/>
  <c r="H373" i="3"/>
  <c r="G107" i="3"/>
  <c r="H107" i="3"/>
  <c r="G269" i="3"/>
  <c r="H269" i="3"/>
  <c r="G405" i="3"/>
  <c r="H405" i="3"/>
  <c r="G499" i="3"/>
  <c r="H499" i="3"/>
  <c r="G144" i="3"/>
  <c r="H144" i="3"/>
  <c r="G281" i="3"/>
  <c r="H281" i="3"/>
  <c r="G246" i="3"/>
  <c r="H246" i="3"/>
  <c r="G243" i="3"/>
  <c r="H243" i="3"/>
  <c r="G121" i="3"/>
  <c r="H121" i="3"/>
  <c r="G415" i="3"/>
  <c r="H415" i="3"/>
  <c r="G208" i="3"/>
  <c r="H208" i="3"/>
  <c r="G277" i="3"/>
  <c r="H277" i="3"/>
  <c r="G202" i="3"/>
  <c r="H202" i="3"/>
  <c r="G134" i="3"/>
  <c r="H134" i="3"/>
  <c r="G463" i="3"/>
  <c r="H463" i="3"/>
  <c r="G90" i="3"/>
  <c r="H90" i="3"/>
  <c r="G302" i="3"/>
  <c r="H302" i="3"/>
  <c r="G344" i="3"/>
  <c r="H344" i="3"/>
  <c r="G16" i="3"/>
  <c r="H16" i="3"/>
  <c r="G147" i="3"/>
  <c r="H147" i="3"/>
  <c r="G434" i="3"/>
  <c r="H434" i="3"/>
  <c r="G264" i="3"/>
  <c r="H264" i="3"/>
  <c r="G52" i="3"/>
  <c r="H52" i="3"/>
  <c r="G480" i="3"/>
  <c r="H480" i="3"/>
  <c r="G382" i="3"/>
  <c r="H382" i="3"/>
  <c r="G30" i="3"/>
  <c r="H30" i="3"/>
  <c r="G369" i="3"/>
  <c r="H369" i="3"/>
  <c r="G375" i="3"/>
  <c r="H375" i="3"/>
  <c r="G378" i="3"/>
  <c r="H378" i="3"/>
  <c r="G110" i="3"/>
  <c r="H110" i="3"/>
  <c r="G48" i="3"/>
  <c r="H48" i="3"/>
  <c r="G418" i="3"/>
  <c r="H418" i="3"/>
  <c r="G429" i="3"/>
  <c r="H429" i="3"/>
  <c r="G356" i="3"/>
  <c r="H356" i="3"/>
  <c r="G443" i="3"/>
  <c r="H443" i="3"/>
  <c r="G39" i="3"/>
  <c r="H39" i="3"/>
  <c r="G460" i="3"/>
  <c r="H460" i="3"/>
  <c r="G390" i="3"/>
  <c r="H390" i="3"/>
  <c r="G280" i="3"/>
  <c r="H280" i="3"/>
  <c r="G267" i="3"/>
  <c r="H267" i="3"/>
  <c r="G471" i="3"/>
  <c r="H471" i="3"/>
  <c r="G70" i="3"/>
  <c r="H70" i="3"/>
  <c r="G157" i="3"/>
  <c r="H157" i="3"/>
  <c r="G263" i="3"/>
  <c r="H263" i="3"/>
  <c r="G401" i="3"/>
  <c r="H401" i="3"/>
  <c r="G213" i="3"/>
  <c r="H213" i="3"/>
  <c r="G380" i="3"/>
  <c r="H380" i="3"/>
  <c r="G80" i="3"/>
  <c r="H80" i="3"/>
  <c r="G398" i="3"/>
  <c r="H398" i="3"/>
  <c r="G216" i="3"/>
  <c r="H216" i="3"/>
  <c r="G124" i="3"/>
  <c r="H124" i="3"/>
  <c r="G347" i="3"/>
  <c r="H347" i="3"/>
  <c r="G26" i="3"/>
  <c r="H26" i="3"/>
  <c r="G410" i="3"/>
  <c r="H410" i="3"/>
  <c r="G69" i="3"/>
  <c r="H69" i="3"/>
  <c r="G334" i="3"/>
  <c r="H334" i="3"/>
  <c r="G430" i="3"/>
  <c r="H430" i="3"/>
  <c r="G28" i="3"/>
  <c r="H28" i="3"/>
  <c r="G345" i="3"/>
  <c r="H345" i="3"/>
  <c r="G141" i="3"/>
  <c r="H141" i="3"/>
  <c r="G143" i="3"/>
  <c r="H143" i="3"/>
  <c r="G254" i="3"/>
  <c r="H254" i="3"/>
  <c r="G164" i="3"/>
  <c r="H164" i="3"/>
  <c r="G381" i="3"/>
  <c r="H381" i="3"/>
  <c r="G66" i="3"/>
  <c r="H66" i="3"/>
  <c r="G78" i="3"/>
  <c r="H78" i="3"/>
  <c r="G188" i="3"/>
  <c r="H188" i="3"/>
  <c r="G29" i="3"/>
  <c r="H29" i="3"/>
  <c r="G132" i="3"/>
  <c r="H132" i="3"/>
  <c r="G95" i="3"/>
  <c r="H95" i="3"/>
  <c r="G341" i="3"/>
  <c r="H341" i="3"/>
  <c r="G490" i="3"/>
  <c r="H490" i="3"/>
  <c r="G206" i="3"/>
  <c r="H206" i="3"/>
  <c r="G360" i="3"/>
  <c r="H360" i="3"/>
  <c r="G222" i="3"/>
  <c r="H222" i="3"/>
  <c r="G312" i="3"/>
  <c r="H312" i="3"/>
  <c r="G57" i="3"/>
  <c r="H57" i="3"/>
  <c r="G256" i="3"/>
  <c r="H256" i="3"/>
  <c r="G184" i="3"/>
  <c r="H184" i="3"/>
  <c r="G195" i="3"/>
  <c r="H195" i="3"/>
  <c r="G330" i="3"/>
  <c r="H330" i="3"/>
  <c r="G15" i="3"/>
  <c r="H15" i="3"/>
  <c r="G178" i="3"/>
  <c r="H178" i="3"/>
  <c r="G102" i="3"/>
  <c r="H102" i="3"/>
  <c r="G339" i="3"/>
  <c r="H339" i="3"/>
  <c r="G111" i="3"/>
  <c r="H111" i="3"/>
  <c r="G133" i="3"/>
  <c r="H133" i="3"/>
  <c r="G452" i="3"/>
  <c r="H452" i="3"/>
  <c r="G322" i="3"/>
  <c r="H322" i="3"/>
  <c r="G358" i="3"/>
  <c r="H358" i="3"/>
  <c r="G431" i="3"/>
  <c r="H431" i="3"/>
  <c r="G196" i="3"/>
  <c r="H196" i="3"/>
  <c r="G259" i="3"/>
  <c r="H259" i="3"/>
  <c r="G445" i="3"/>
  <c r="H445" i="3"/>
  <c r="G361" i="3"/>
  <c r="H361" i="3"/>
  <c r="G88" i="3"/>
  <c r="H88" i="3"/>
  <c r="G155" i="3"/>
  <c r="H155" i="3"/>
  <c r="G94" i="3"/>
  <c r="H94" i="3"/>
  <c r="G241" i="3"/>
  <c r="H241" i="3"/>
  <c r="G395" i="3"/>
  <c r="H395" i="3"/>
  <c r="G201" i="3"/>
  <c r="H201" i="3"/>
  <c r="G416" i="3"/>
  <c r="H416" i="3"/>
  <c r="G210" i="3"/>
  <c r="H210" i="3"/>
  <c r="G494" i="3"/>
  <c r="H494" i="3"/>
  <c r="G423" i="3"/>
  <c r="H423" i="3"/>
  <c r="G483" i="3"/>
  <c r="H483" i="3"/>
  <c r="G37" i="3"/>
  <c r="H37" i="3"/>
  <c r="G290" i="3"/>
  <c r="H290" i="3"/>
  <c r="G193" i="3"/>
  <c r="H193" i="3"/>
  <c r="G311" i="3"/>
  <c r="H311" i="3"/>
  <c r="G25" i="3"/>
  <c r="H25" i="3"/>
  <c r="G451" i="3"/>
  <c r="H451" i="3"/>
  <c r="G355" i="3"/>
  <c r="H355" i="3"/>
  <c r="G238" i="3"/>
  <c r="H238" i="3"/>
  <c r="G226" i="3"/>
  <c r="H226" i="3"/>
  <c r="G411" i="3"/>
  <c r="H411" i="3"/>
  <c r="G383" i="3"/>
  <c r="H383" i="3"/>
  <c r="G420" i="3"/>
  <c r="H420" i="3"/>
  <c r="G503" i="3"/>
  <c r="H503" i="3"/>
  <c r="G366" i="3"/>
  <c r="H366" i="3"/>
  <c r="G289" i="3"/>
  <c r="H289" i="3"/>
  <c r="G60" i="3"/>
  <c r="H60" i="3"/>
  <c r="G275" i="3"/>
  <c r="H275" i="3"/>
  <c r="G32" i="3"/>
  <c r="H32" i="3"/>
  <c r="G81" i="3"/>
  <c r="H81" i="3"/>
  <c r="G161" i="3"/>
  <c r="H161" i="3"/>
  <c r="G234" i="3"/>
  <c r="H234" i="3"/>
  <c r="G136" i="3"/>
  <c r="H136" i="3"/>
  <c r="G412" i="3"/>
  <c r="H412" i="3"/>
  <c r="G489" i="3"/>
  <c r="H489" i="3"/>
  <c r="G486" i="3"/>
  <c r="H486" i="3"/>
  <c r="G64" i="3"/>
  <c r="H64" i="3"/>
  <c r="G458" i="3"/>
  <c r="H458" i="3"/>
  <c r="G456" i="3"/>
  <c r="H456" i="3"/>
  <c r="G106" i="3"/>
  <c r="H106" i="3"/>
  <c r="G461" i="3"/>
  <c r="H461" i="3"/>
  <c r="G41" i="3"/>
  <c r="H41" i="3"/>
  <c r="G34" i="3"/>
  <c r="H34" i="3"/>
  <c r="G308" i="3"/>
  <c r="H308" i="3"/>
  <c r="G244" i="3"/>
  <c r="H244" i="3"/>
  <c r="G278" i="3"/>
  <c r="H278" i="3"/>
  <c r="G93" i="3"/>
  <c r="H93" i="3"/>
  <c r="G199" i="3"/>
  <c r="H199" i="3"/>
  <c r="G49" i="3"/>
  <c r="H49" i="3"/>
  <c r="G185" i="3"/>
  <c r="H185" i="3"/>
  <c r="G44" i="3"/>
  <c r="H44" i="3"/>
  <c r="G307" i="3"/>
  <c r="H307" i="3"/>
  <c r="G172" i="3"/>
  <c r="H172" i="3"/>
  <c r="G158" i="3"/>
  <c r="H158" i="3"/>
  <c r="G183" i="3"/>
  <c r="H183" i="3"/>
  <c r="G475" i="3"/>
  <c r="H475" i="3"/>
  <c r="G14" i="3"/>
  <c r="H14" i="3"/>
  <c r="G221" i="3"/>
  <c r="H221" i="3"/>
  <c r="G453" i="3"/>
  <c r="H453" i="3"/>
  <c r="G493" i="3"/>
  <c r="H493" i="3"/>
  <c r="G240" i="3"/>
  <c r="H240" i="3"/>
  <c r="G137" i="3"/>
  <c r="H137" i="3"/>
  <c r="G96" i="3"/>
  <c r="H96" i="3"/>
  <c r="G61" i="3"/>
  <c r="H61" i="3"/>
  <c r="G252" i="3"/>
  <c r="H252" i="3"/>
  <c r="G203" i="3"/>
  <c r="H203" i="3"/>
  <c r="G508" i="3"/>
  <c r="H508" i="3"/>
  <c r="G162" i="3"/>
  <c r="H162" i="3"/>
  <c r="G36" i="3"/>
  <c r="H36" i="3"/>
  <c r="G284" i="3"/>
  <c r="H284" i="3"/>
  <c r="G180" i="3"/>
  <c r="H180" i="3"/>
  <c r="G117" i="3"/>
  <c r="H117" i="3"/>
  <c r="G496" i="3"/>
  <c r="H496" i="3"/>
  <c r="G501" i="3"/>
  <c r="H501" i="3"/>
  <c r="G116" i="3"/>
  <c r="H116" i="3"/>
  <c r="G171" i="3"/>
  <c r="H171" i="3"/>
  <c r="G251" i="3"/>
  <c r="H251" i="3"/>
  <c r="G319" i="3"/>
  <c r="H319" i="3"/>
  <c r="G114" i="3"/>
  <c r="H114" i="3"/>
  <c r="G239" i="3"/>
  <c r="H239" i="3"/>
  <c r="G318" i="3"/>
  <c r="H318" i="3"/>
  <c r="G224" i="3"/>
  <c r="H224" i="3"/>
  <c r="G54" i="3"/>
  <c r="H54" i="3"/>
  <c r="G248" i="3"/>
  <c r="H248" i="3"/>
  <c r="G389" i="3"/>
  <c r="H389" i="3"/>
  <c r="G354" i="3"/>
  <c r="H354" i="3"/>
  <c r="G67" i="3"/>
  <c r="H67" i="3"/>
  <c r="G285" i="3"/>
  <c r="H285" i="3"/>
  <c r="G488" i="3"/>
  <c r="H488" i="3"/>
  <c r="G310" i="3"/>
  <c r="H310" i="3"/>
  <c r="G31" i="3"/>
  <c r="H31" i="3"/>
  <c r="G368" i="3"/>
  <c r="H368" i="3"/>
  <c r="G79" i="3"/>
  <c r="H79" i="3"/>
  <c r="G402" i="3"/>
  <c r="H402" i="3"/>
  <c r="G320" i="3"/>
  <c r="H320" i="3"/>
  <c r="G20" i="3"/>
  <c r="H20" i="3"/>
  <c r="G63" i="3"/>
  <c r="H63" i="3"/>
  <c r="G18" i="3"/>
  <c r="H18" i="3"/>
  <c r="G236" i="3"/>
  <c r="H236" i="3"/>
  <c r="G59" i="3"/>
  <c r="H59" i="3"/>
  <c r="G33" i="3"/>
  <c r="H33" i="3"/>
  <c r="G441" i="3"/>
  <c r="H441" i="3"/>
  <c r="G27" i="3"/>
  <c r="H27" i="3"/>
  <c r="G131" i="3"/>
  <c r="H131" i="3"/>
  <c r="G293" i="3"/>
  <c r="H293" i="3"/>
  <c r="G198" i="3"/>
  <c r="H198" i="3"/>
  <c r="G168" i="3"/>
  <c r="H168" i="3"/>
  <c r="G470" i="3"/>
  <c r="H470" i="3"/>
  <c r="G424" i="3"/>
  <c r="H424" i="3"/>
  <c r="G440" i="3"/>
  <c r="H440" i="3"/>
  <c r="G225" i="3"/>
  <c r="H225" i="3"/>
  <c r="G142" i="3"/>
  <c r="H142" i="3"/>
</calcChain>
</file>

<file path=xl/sharedStrings.xml><?xml version="1.0" encoding="utf-8"?>
<sst xmlns="http://schemas.openxmlformats.org/spreadsheetml/2006/main" count="1077" uniqueCount="568">
  <si>
    <t>BarCdmID</t>
  </si>
  <si>
    <t>Name</t>
  </si>
  <si>
    <t>CurrentStandardAmount</t>
  </si>
  <si>
    <t>CurrentAltCodeType</t>
  </si>
  <si>
    <t>G0103</t>
  </si>
  <si>
    <t>Payer Specific</t>
  </si>
  <si>
    <t>BCBS</t>
  </si>
  <si>
    <t>Pacific Source</t>
  </si>
  <si>
    <t>Select Provider</t>
  </si>
  <si>
    <t>Current Standard Amount</t>
  </si>
  <si>
    <t>Gross Charges</t>
  </si>
  <si>
    <t>Self Pay Charges</t>
  </si>
  <si>
    <t>Search by CPT Code</t>
  </si>
  <si>
    <t>Search by Description</t>
  </si>
  <si>
    <t>CPT</t>
  </si>
  <si>
    <t>62322-62323</t>
  </si>
  <si>
    <t>Psychotherapy, 30 min</t>
  </si>
  <si>
    <t>Psychotherapy, 45 min</t>
  </si>
  <si>
    <t>Psychotherapy, 60 min</t>
  </si>
  <si>
    <t>Family psychotherapy, not including patient, 50 min</t>
  </si>
  <si>
    <t>Family psychotherapy, including patient, 50 min</t>
  </si>
  <si>
    <t>Office visit, new patient, typically 30 min</t>
  </si>
  <si>
    <t>Office visit, new patient, typically 45 min</t>
  </si>
  <si>
    <t>Office visit, new patient, typically 60 min</t>
  </si>
  <si>
    <t>Patient office consultation, typically 40 min</t>
  </si>
  <si>
    <t>Patient office consultation, typically 60 min</t>
  </si>
  <si>
    <t>Initial new patient preventive medicine evaluation (18-39 years)</t>
  </si>
  <si>
    <t>Initial new patient preventive medicine evaluation (40-64 years)</t>
  </si>
  <si>
    <t>Basic Metabolic Panel</t>
  </si>
  <si>
    <t>Blood test, comprehensive group of blood chemicals</t>
  </si>
  <si>
    <t>Obstetric Panel</t>
  </si>
  <si>
    <t>Lipid Profile</t>
  </si>
  <si>
    <t>Kidney function panel</t>
  </si>
  <si>
    <t>Liver function panel</t>
  </si>
  <si>
    <t>Urinalysis</t>
  </si>
  <si>
    <t>Urinalysis, auto, without scope</t>
  </si>
  <si>
    <t>Prostate Specific Antigen Total</t>
  </si>
  <si>
    <t>Prostate Specific Antigen Ultrasensitive</t>
  </si>
  <si>
    <t>Prostate Specific Antigen Diagnostic</t>
  </si>
  <si>
    <t>Prostate Specific Antigen Free</t>
  </si>
  <si>
    <t>Thyroid Stimulating Hormone</t>
  </si>
  <si>
    <t>Complete Blood Count with automated differential</t>
  </si>
  <si>
    <t>Complete Blood Count without differential</t>
  </si>
  <si>
    <t>Protime</t>
  </si>
  <si>
    <t>Partial Thromboplastin Time (Coagulation assessment blood test)</t>
  </si>
  <si>
    <t>CT scan, head or brain, without contrast</t>
  </si>
  <si>
    <t>CT scan, head or brain, without contrast - Radiologist read</t>
  </si>
  <si>
    <t>MRI scan of brain before and after contrast</t>
  </si>
  <si>
    <t>MRI scan of brain before and after contrast - Radiologist read</t>
  </si>
  <si>
    <t>X-Ray, lower back, minimum four views</t>
  </si>
  <si>
    <t>X-Ray, lower back, minimum four views - Radiologist read</t>
  </si>
  <si>
    <t>MRI scan of lower spinal canal</t>
  </si>
  <si>
    <t>MRI scan of lower spinal canal - Radiologist read</t>
  </si>
  <si>
    <t>CT scan, pelvis, with contrast</t>
  </si>
  <si>
    <t>CT scan, pelvis, with contrast - Radiologist read</t>
  </si>
  <si>
    <t>MRI scan of leg joint</t>
  </si>
  <si>
    <t>MRI scan of leg joint - Radiologist read</t>
  </si>
  <si>
    <t>CT scan of abdomen and pelvis with contrast</t>
  </si>
  <si>
    <t>CT scan of abdomen and pelvis with contrast - Radiologist read</t>
  </si>
  <si>
    <t>Ultrasound of abdomen</t>
  </si>
  <si>
    <t>Ultrasound of abdomen - Radiologist read</t>
  </si>
  <si>
    <t>Abdominal ultrasound of pregnant uterus (greater or equal to 14 weeks 0 days) single or first fetus</t>
  </si>
  <si>
    <t>Abdominal ultrasound of pregnant uterus (greater or equal to 14 weeks 0 days) single or first fetus - Radiologist read</t>
  </si>
  <si>
    <t>Ultrasound pelvis through vagina</t>
  </si>
  <si>
    <t>Ultrasound pelvis through vagina - Radiologist read</t>
  </si>
  <si>
    <t>Mammography of one breast with CAD</t>
  </si>
  <si>
    <t>Mammography of one breast with CAD - Radiologist read</t>
  </si>
  <si>
    <t>Mammography of both breasts with CAD</t>
  </si>
  <si>
    <t>Mammography of both breasts with CAD - Radiologist read</t>
  </si>
  <si>
    <t>Mammography, screening, unilateral with CAD</t>
  </si>
  <si>
    <t>Mammography, screening, unilateral with CAD - Radiologist read</t>
  </si>
  <si>
    <t>Mammography, screening, bilateral with CAD</t>
  </si>
  <si>
    <t>Mammography, screening, bilateral with CAD - Radiologist read</t>
  </si>
  <si>
    <t>Removal of 1 or more breast growth, open procedure - Surgical Day Care, Anesthesia, Physician charges</t>
  </si>
  <si>
    <t>Shaving of shoulder bone using an endoscope - Surgical Day Care, Anesthesia, Physician Charges (accompanied by 29827, rotator cuff repair)</t>
  </si>
  <si>
    <t>Removal of one knee cartilage using an endoscope - Surgical Day Care, Anesthesia, Physician charges</t>
  </si>
  <si>
    <t>Removal of tonsils and adenoid glands patient younger than age 12 - Surgical Day Care, Anesthesia (Physician charges billed seperately)</t>
  </si>
  <si>
    <t>Diagnostic examination of esophagus, stomach, and/or upper small bowel using an endoscope - Surgical Day Care, Anesthesia, Physician charges</t>
  </si>
  <si>
    <t>Biopsy of the esophagus, stomach, and/or upper small bowel using an endoscope - Surgical Day Care, Anesthesia, Physician charges</t>
  </si>
  <si>
    <t>Diagnostic examination of large bowel using an endoscope - Surgical Day Care, Anesthesia, Physician charges</t>
  </si>
  <si>
    <t>Biopsy of large bowel using an endoscope - Surgical Day Care, Anesthesia, Physician charges</t>
  </si>
  <si>
    <t>Removal of polyps or growths of large bowel using an endoscope - Surgical Day Care, Anesthesia, Physician charges</t>
  </si>
  <si>
    <t>Removal of gallbladder using an endoscope - Surgical Day Care, Anesthesia, Physician charges</t>
  </si>
  <si>
    <t>Repair of groin hernia patient age 5 years or older - Surgical Day Care, Anesthesia, Physician charges</t>
  </si>
  <si>
    <t>Routine obstetric care for vaginal delivery, including pre-and post-delivery care - Inpatient, Anesthesia, Physician charges</t>
  </si>
  <si>
    <t>Routine obstetric care for cesarean delivery, including pre-and post-delivery care - Inpatient, Anesthesia, Physician charges</t>
  </si>
  <si>
    <t>Injection of substance into spinal canal of lower back or sacrum using imaging guidance - Surgical Day Care, Anesthesia, Physician charges</t>
  </si>
  <si>
    <t>Injections of anesthetic and/or steroid drug into lower or sacral spine nerve root using imaging guidance - Surgical Day Care, Anesthesia, Physician charges</t>
  </si>
  <si>
    <t>Removal of recurring cataract in lens capsule using laser - Surgical Day Care, Anesthesia (Physician charges billed seperately)</t>
  </si>
  <si>
    <t>Removal of cataract with insertion of lens - Surgical Day Care, Anesthesia (Physician charges billed seperately)</t>
  </si>
  <si>
    <t>Electrocardiogram, routine, with interpretation and report</t>
  </si>
  <si>
    <t>Sleep study - Including Physician charges</t>
  </si>
  <si>
    <t>Physical therapy, therapeutic exercise</t>
  </si>
  <si>
    <t>Acute Hepatitis Panel</t>
  </si>
  <si>
    <t>SP Gravity</t>
  </si>
  <si>
    <t>Body Fluid Cell Count</t>
  </si>
  <si>
    <t>Complete CBC Automated</t>
  </si>
  <si>
    <t>Hemoglobin</t>
  </si>
  <si>
    <t>Hematocrit</t>
  </si>
  <si>
    <t>Automated Platelet Count</t>
  </si>
  <si>
    <t>Manual Reticulocyte Count</t>
  </si>
  <si>
    <t>Prothrombin Time, PT, P</t>
  </si>
  <si>
    <t>Thromboplastin Time Partial</t>
  </si>
  <si>
    <t>Myoglobin Urine</t>
  </si>
  <si>
    <t>HCG Qualitative Serum</t>
  </si>
  <si>
    <t>HCG Qualitative Urine</t>
  </si>
  <si>
    <t>CCP Antibody</t>
  </si>
  <si>
    <t>Creatinine Random Urine</t>
  </si>
  <si>
    <t>Protein Random urine</t>
  </si>
  <si>
    <t>Sodium Random Urine</t>
  </si>
  <si>
    <t>Creatinine Clearance Test</t>
  </si>
  <si>
    <t>Calcium 24 Hour Urine</t>
  </si>
  <si>
    <t>Sodium 24 Hour Urine</t>
  </si>
  <si>
    <t>Copper 24 Hour Urine</t>
  </si>
  <si>
    <t>Metabolic Panel Total Calcium</t>
  </si>
  <si>
    <t>Renal Function Panel</t>
  </si>
  <si>
    <t>Hepatic Function Panel</t>
  </si>
  <si>
    <t>Glucose Test</t>
  </si>
  <si>
    <t>Glucose Blood Test</t>
  </si>
  <si>
    <t>Blood Urea Nitrogen</t>
  </si>
  <si>
    <t>Electrolyte Panel</t>
  </si>
  <si>
    <t>Sodium Level</t>
  </si>
  <si>
    <t>Potassium Level</t>
  </si>
  <si>
    <t>Calcium Level</t>
  </si>
  <si>
    <t>Aspartate Amino Transferase</t>
  </si>
  <si>
    <t>Alanine Aminotransferase</t>
  </si>
  <si>
    <t>Bilirubin Total</t>
  </si>
  <si>
    <t>Bilirubin Direct</t>
  </si>
  <si>
    <t>Bilirubin Total Transcutaneous</t>
  </si>
  <si>
    <t>Alkaline Phosphatase</t>
  </si>
  <si>
    <t>Total Protein</t>
  </si>
  <si>
    <t>Albumin</t>
  </si>
  <si>
    <t>Phosphorus Level</t>
  </si>
  <si>
    <t>Hemoglobin A1c</t>
  </si>
  <si>
    <t>Glucose Tolerance Test 2 Hour</t>
  </si>
  <si>
    <t>Glucose Tolerance Test 3 Hour</t>
  </si>
  <si>
    <t>Glocuse Tolerance Test 3 Hour Gestational</t>
  </si>
  <si>
    <t>Lactic Acid Level</t>
  </si>
  <si>
    <t>Uric Acid</t>
  </si>
  <si>
    <t>Magnesium</t>
  </si>
  <si>
    <t>Iron</t>
  </si>
  <si>
    <t>Transferrin</t>
  </si>
  <si>
    <t>Ferritin</t>
  </si>
  <si>
    <t>Gamma Glutamyl Transpeptidase</t>
  </si>
  <si>
    <t>Ammonia</t>
  </si>
  <si>
    <t>Lactate Dehydrogenase</t>
  </si>
  <si>
    <t>Total Creatinine Kinase</t>
  </si>
  <si>
    <t>Creatinine Kinase MB</t>
  </si>
  <si>
    <t>Myoglobin</t>
  </si>
  <si>
    <t>C-Reactive Protein High Sensitivity</t>
  </si>
  <si>
    <t>C-Reactive Protein</t>
  </si>
  <si>
    <t>B-type Natriuretic Peptide</t>
  </si>
  <si>
    <t>Cholesterol</t>
  </si>
  <si>
    <t>Triglycerides</t>
  </si>
  <si>
    <t>HDL Cholesterol</t>
  </si>
  <si>
    <t>Amylase</t>
  </si>
  <si>
    <t>Lipase</t>
  </si>
  <si>
    <t>PSA Screening</t>
  </si>
  <si>
    <t>Vitamin B-12</t>
  </si>
  <si>
    <t>Folate</t>
  </si>
  <si>
    <t>Free T4</t>
  </si>
  <si>
    <t>Total Triodothyronine (T3)</t>
  </si>
  <si>
    <t>Phenobarbital Level</t>
  </si>
  <si>
    <t>Procalcitonin</t>
  </si>
  <si>
    <t>Vitamin D 25 Hydroxy</t>
  </si>
  <si>
    <t>Clostridium Difficile</t>
  </si>
  <si>
    <t>Chlamydia PCR, Urine</t>
  </si>
  <si>
    <t>Gonorrhoeae PCR, Urine</t>
  </si>
  <si>
    <t>Group B Strep</t>
  </si>
  <si>
    <t>Rheumatoid Factor</t>
  </si>
  <si>
    <t>Ketones</t>
  </si>
  <si>
    <t>Fecal Immunochemical Test</t>
  </si>
  <si>
    <t>West Nile Virus by Rapid PCR</t>
  </si>
  <si>
    <t>SARS CoV 2 IgG Ab</t>
  </si>
  <si>
    <t>H. pylori Ab, IgG Qual</t>
  </si>
  <si>
    <t>Hepatitis A, IgM</t>
  </si>
  <si>
    <t>Hepatitis A IgG Antibody</t>
  </si>
  <si>
    <t>Hepatitis B Surface Antigen</t>
  </si>
  <si>
    <t>Hepatitis B Surface Antibody</t>
  </si>
  <si>
    <t>Hepatitis B Core Total Ab</t>
  </si>
  <si>
    <t>Hepatitis B Core IgM</t>
  </si>
  <si>
    <t>Hepatitis C Virus Antibody</t>
  </si>
  <si>
    <t>Monotest</t>
  </si>
  <si>
    <t>Hepatitis Be Antigen</t>
  </si>
  <si>
    <t>Hepatitis B Viral DNA (Quant)</t>
  </si>
  <si>
    <t>Hepatitis C PCR UltraViralLoad</t>
  </si>
  <si>
    <t>Hepatitis C Virus Genotype Serum</t>
  </si>
  <si>
    <t>HIV-1 AG W/HIV-1 &amp; HIV-2 AB</t>
  </si>
  <si>
    <t>Digoxin</t>
  </si>
  <si>
    <t>Vancomycin</t>
  </si>
  <si>
    <t>Valproic Acid</t>
  </si>
  <si>
    <t>Alcohol Level</t>
  </si>
  <si>
    <t>Arterial Blood Gas</t>
  </si>
  <si>
    <t>Calcitonin Level</t>
  </si>
  <si>
    <t>Selenium</t>
  </si>
  <si>
    <t>Vitamin E Level</t>
  </si>
  <si>
    <t>H.Pylori Urea Breath Test</t>
  </si>
  <si>
    <t>Vitamin D, 1,25 Dihydroxy</t>
  </si>
  <si>
    <t>Zinc Level</t>
  </si>
  <si>
    <t>Cortisol, Saliva</t>
  </si>
  <si>
    <t>Aldolase</t>
  </si>
  <si>
    <t>Uric Acid, Urine 24 Hour</t>
  </si>
  <si>
    <t>Copper Level</t>
  </si>
  <si>
    <t>Lithium</t>
  </si>
  <si>
    <t>Parathyroid Hormone No Calcium</t>
  </si>
  <si>
    <t>Rubella</t>
  </si>
  <si>
    <t>Prolactin</t>
  </si>
  <si>
    <t>Progesterone</t>
  </si>
  <si>
    <t>Xray Finger/Thumb minimum 2 Views</t>
  </si>
  <si>
    <t>Xray Finger/Thumb minimum 2 Views - Radiologist Read</t>
  </si>
  <si>
    <t>Xray Finger/Thumb 1 View</t>
  </si>
  <si>
    <t>Xray Finger/Thumb 1 View - Radiologist Read</t>
  </si>
  <si>
    <t>Xray Hand 2 Views</t>
  </si>
  <si>
    <t>Xray Hand 2 Views - Radiologist Read</t>
  </si>
  <si>
    <t>Xray Hand 1 View</t>
  </si>
  <si>
    <t>Xray Hand 1 View - Radiologist Read</t>
  </si>
  <si>
    <t>Xray Hand minimum 3 Views</t>
  </si>
  <si>
    <t>Xray Hand minimum 3 Views - Radiologist Read</t>
  </si>
  <si>
    <t>Xray Hand 3 Views ea Bilateral</t>
  </si>
  <si>
    <t>Xray Hand 3 Views ea Bilateral -Radiologist Read</t>
  </si>
  <si>
    <t>Xray Wrist/Navicular 2 Views</t>
  </si>
  <si>
    <t>Xray Wrist/Navicular 2 Views - Radiologist Read</t>
  </si>
  <si>
    <t>Xray Wrist/Navicular 1 Views</t>
  </si>
  <si>
    <t>Xray Wrist/Navicular 1 Views - Radiologist Read</t>
  </si>
  <si>
    <t>Xray Wrist/Navicular 3 Views</t>
  </si>
  <si>
    <t>Xray Wrist/Navicular 3 Views - Radiologist Read</t>
  </si>
  <si>
    <t>Xray Wrist/Navicular 4 Views</t>
  </si>
  <si>
    <t>Xray Wrist/Navicular 4 Views - Radiologist Read</t>
  </si>
  <si>
    <t>Xray Wrist/Navicular Min. 5 Views</t>
  </si>
  <si>
    <t>Xray Wrist/Navicular Min. Views - Radiologist Read</t>
  </si>
  <si>
    <t>Xray Forearm 2 Views</t>
  </si>
  <si>
    <t>Xray Forearm 2 Views - Radiologist Read</t>
  </si>
  <si>
    <t>Xray Forearm 1 View</t>
  </si>
  <si>
    <t>Xray Forearm 1 View - Radiologist Read</t>
  </si>
  <si>
    <t>Xray Forearm Min. 3 Views</t>
  </si>
  <si>
    <t>Xray Forearm Min. 3 Views - Radiologist Read</t>
  </si>
  <si>
    <t>Xray Elbow 2 Views</t>
  </si>
  <si>
    <t>Xray Elbow 2 Views - Radiologist Read</t>
  </si>
  <si>
    <t>Xray Elbow 1 View</t>
  </si>
  <si>
    <t>Xray Elbow 1 View - Radiologist Read</t>
  </si>
  <si>
    <t>Xray Elbow Min 3 Views</t>
  </si>
  <si>
    <t>Xray Elbow Min. 3 Views - Radiologist Read</t>
  </si>
  <si>
    <t>Xray Elbow 3 Views Bilateral</t>
  </si>
  <si>
    <t>Xray Elbow 3 Views Bilateral - Radiologist Read</t>
  </si>
  <si>
    <t>Xray Humerus minimum 2 Views</t>
  </si>
  <si>
    <t>Xray Humerus minimum 2 Views - Radiologist Read</t>
  </si>
  <si>
    <t>Xray Humerus 1 View</t>
  </si>
  <si>
    <t>Xray Humerus 1 View - Radiologist Read</t>
  </si>
  <si>
    <t>Xray Shoulder 2 Views</t>
  </si>
  <si>
    <t>Xray Shoulder 2 Views - Radiologist Read</t>
  </si>
  <si>
    <t>Xray Shoulder Complete minimum 3 Views</t>
  </si>
  <si>
    <t>Xray Shoulder Complete minimum 3 Views - Radiologist Read</t>
  </si>
  <si>
    <t>Xray Shoulder  3 Views ea Bilateral</t>
  </si>
  <si>
    <t>Xray Shoulder  3 Views ea Bilateral - Radiologist Read</t>
  </si>
  <si>
    <t>Xray Shoulder 1 View</t>
  </si>
  <si>
    <t>Xray Shoulder 1 View - Radiologist Read</t>
  </si>
  <si>
    <t>Xray Scapula Min. 2 Views</t>
  </si>
  <si>
    <t>Xray Scapula Min. 2 Views - Radiologist Read</t>
  </si>
  <si>
    <t>Xray Scapula 1 View</t>
  </si>
  <si>
    <t>Xray Scapula 1 View - Radiologist Read</t>
  </si>
  <si>
    <t>Xray AC Joint Bilateral</t>
  </si>
  <si>
    <t>Xray AC Joint Bilateral - Radiologist Read</t>
  </si>
  <si>
    <t>Xray Clavicle Complete 2 Views</t>
  </si>
  <si>
    <t>Xray Clavicle Complete 2 Views - Radiologist Read</t>
  </si>
  <si>
    <t>Xray Clavicle 1 View</t>
  </si>
  <si>
    <t>Xray Clavicle 1 View - Radiologist Read</t>
  </si>
  <si>
    <t>Xray Sternoclavicular Joint Bilateral</t>
  </si>
  <si>
    <t>Xray Sternoclavicular Joint Bilateral - Radiologist Read</t>
  </si>
  <si>
    <t>Xray Ulilateral Hip 1 View w/o Pelvis</t>
  </si>
  <si>
    <t>Xray Ulilateral Hip 1 View  w/o Pelvis- Radiologist Read</t>
  </si>
  <si>
    <t>Xray Ulilateral Hip 1 View with Pelvis</t>
  </si>
  <si>
    <t>Xray Ulilateral Hip 1 View with Pelvis - Radiologist Read</t>
  </si>
  <si>
    <t>Xray Hip Bilateral Complete with Pelvis 1 View</t>
  </si>
  <si>
    <t>Xray Hip Bilateral Complete with Pelvis 1 View - Radiologist Read</t>
  </si>
  <si>
    <t>Xray Femur 2 Views</t>
  </si>
  <si>
    <t>Xray Femur 2 Views - Radiologist Read</t>
  </si>
  <si>
    <t>Xray Femur 1 View</t>
  </si>
  <si>
    <t>Xray Femur 1 View - Radiologist Read</t>
  </si>
  <si>
    <t>Xray Knee/Patlla Left 1-2 Views</t>
  </si>
  <si>
    <t>Xray Knee/Patella 1-2 Views - Radiologist Read</t>
  </si>
  <si>
    <t>Xray Knee 2 Views ea Bilateral</t>
  </si>
  <si>
    <t>Xray Knee 2 Views ea Bilateral - Radiologist Read</t>
  </si>
  <si>
    <t>Xray Knee/Patella 3 Views</t>
  </si>
  <si>
    <t>Xray Knee/Patella 3 Views - Radiologist Read</t>
  </si>
  <si>
    <t>Xray Knee/Patella 3 Views Bilateral</t>
  </si>
  <si>
    <t>Xray Knee/Patella 3 Views Bilateral - Radiologist Read</t>
  </si>
  <si>
    <t>Xray Knee/Patella Complete Min. 4 Views</t>
  </si>
  <si>
    <t>Xray Knee/Patella Compete Min.  4 Views - Radiologist Read</t>
  </si>
  <si>
    <t>Xray Knee 4 Views ea Bilateral</t>
  </si>
  <si>
    <t>Xray Knee 4 Views ea Bilateral - Radiologist Read</t>
  </si>
  <si>
    <t>Xray Bilateral Knee AP Standing 1 View</t>
  </si>
  <si>
    <t>Xray Bilateral Knee AP Standing 1 View - Radiologist Read</t>
  </si>
  <si>
    <t>Xray Hip Ulilateral Complete Min. 2 Views with Pelvis</t>
  </si>
  <si>
    <t>Xray Hip Ulilateral Complete Min. 2 Views with Pelvis - Radiologist Read</t>
  </si>
  <si>
    <t>Xray Hip Ulilateral Complete Min. 2 Views w/o Pelvis</t>
  </si>
  <si>
    <t>Xray Hip Ulilateral Complete Min. 2 Views w/o Pelvis - Radiologist Read</t>
  </si>
  <si>
    <t>Xray Tibia 2 Views</t>
  </si>
  <si>
    <t>Xray Tibia 2 Views - Radiologist Read</t>
  </si>
  <si>
    <t>Xray Tibia 1 View</t>
  </si>
  <si>
    <t>Xray Tibia 1 View - Radiologist Read</t>
  </si>
  <si>
    <t>Xray Ankle 2 Views</t>
  </si>
  <si>
    <t>Xray Ankle 2 Views - Radiologist Read</t>
  </si>
  <si>
    <t>Xray Ankle 1 View</t>
  </si>
  <si>
    <t>Xray Ankle 1 View - Radiologist Read</t>
  </si>
  <si>
    <t>Xray Ankle Complete minimum 3 Views</t>
  </si>
  <si>
    <t>Xray Ankle Complete minimum 3 Views - Radiologist Read</t>
  </si>
  <si>
    <t>Xray Ankle Minimum 3 Views Bilateral</t>
  </si>
  <si>
    <t>Xray Ankle Minimum 3 Views Bilateral - Radiologist Read</t>
  </si>
  <si>
    <t>Xray Oscalcis Complete Min.2 Views</t>
  </si>
  <si>
    <t>Xray Oscalcis Complete Min. 2 Views - Radiologist Read</t>
  </si>
  <si>
    <t>Xray Oscalcis 1 View</t>
  </si>
  <si>
    <t>Xray Oscalcis 1 View - Radiologist Read</t>
  </si>
  <si>
    <t>Xray Foot 2 Views</t>
  </si>
  <si>
    <t>Xray Foot 2 Views - Radiologist Read</t>
  </si>
  <si>
    <t>Xray Foot 1 View</t>
  </si>
  <si>
    <t>Xray Foot 1 View - Radiologist Read</t>
  </si>
  <si>
    <t>Xray Foot Complete mimimum 3 Views</t>
  </si>
  <si>
    <t>Xray Foot Complete mimimum 3 Views - Radiologist Read</t>
  </si>
  <si>
    <t>Xray Foot 3 Views ea Bilateral</t>
  </si>
  <si>
    <t>Xray Foot 3 Views ea Bilateral - Radiologist Read</t>
  </si>
  <si>
    <t>Xray Toe(s) minimum 2 Views</t>
  </si>
  <si>
    <t>Xray Toe(s) minimum 2 Views - Radiologist Read</t>
  </si>
  <si>
    <t>Xray Toe(s) 1 View</t>
  </si>
  <si>
    <t>Xray Toe(s) 1 View - Radiologist Read</t>
  </si>
  <si>
    <t>Fistulagram/Sinogram</t>
  </si>
  <si>
    <t>Fistulagram/Sinogram - Radiologist Read</t>
  </si>
  <si>
    <t>Xray Bone Length Study</t>
  </si>
  <si>
    <t>Xray Bone Length Study - Radiologist Read</t>
  </si>
  <si>
    <t>Xray Scanogram (Bone Length Study)</t>
  </si>
  <si>
    <t>Xray Scanogram (Bone Length Study) - Radiologist Read</t>
  </si>
  <si>
    <t>Xray C-Spine 1 View</t>
  </si>
  <si>
    <t>Xray C-Spine 1 View - Radiologist Read</t>
  </si>
  <si>
    <t>Xray C-Spine 3 Views</t>
  </si>
  <si>
    <t>Xray C-Spine 3 Views - Radiologist Read</t>
  </si>
  <si>
    <t>Xray C-Spine Min. 4-5 Views</t>
  </si>
  <si>
    <t>Xray C-Spine Min. 4-5 Views - Radiologist Read</t>
  </si>
  <si>
    <t>Xray C-Spine Min. 5 Views</t>
  </si>
  <si>
    <t>Xray C-Spine Min. 5 Views - Radiologist Read</t>
  </si>
  <si>
    <t>Xray C-Spine 6 or more Views</t>
  </si>
  <si>
    <t>Xray C-Spine 6 or more Views - Radiologist Read</t>
  </si>
  <si>
    <t>Xray Soft Tissue Neck</t>
  </si>
  <si>
    <t>Xray Soft Tissue Neck - Radiologist Read</t>
  </si>
  <si>
    <t>Xray T-Spine 2 views</t>
  </si>
  <si>
    <t>Xray T-Spine 2 views - Radiologist Read</t>
  </si>
  <si>
    <t>Xray T-Spine 1 View</t>
  </si>
  <si>
    <t>Xray T-Spine 1 View - Radiologist Read</t>
  </si>
  <si>
    <t>Xray L-Spine 2-3 Views</t>
  </si>
  <si>
    <t>Xray L-Spine 2-3 Views - Radiologist Read</t>
  </si>
  <si>
    <t>Xray L-Spine 1 View</t>
  </si>
  <si>
    <t>Xray L-Spine 1 View - Radiologist Read</t>
  </si>
  <si>
    <t>Xray L-Spine 4 Views</t>
  </si>
  <si>
    <t>Xray L-Spine 4 Views - Radiologist Read</t>
  </si>
  <si>
    <t>Xray L-Spine Bending Views</t>
  </si>
  <si>
    <t>Xray L-Spine Bending Views - Radiologist Read</t>
  </si>
  <si>
    <t>Xray L-Spine Complete Incl. Bending</t>
  </si>
  <si>
    <t>Xray L-Spine Complete Incl. Bending - Radiologist Read</t>
  </si>
  <si>
    <t>Xray SI Joint 1-2 View</t>
  </si>
  <si>
    <t>Xray SI Joint 1-2 View - Radiologist Read</t>
  </si>
  <si>
    <t>Xray SI Joint 3 Views</t>
  </si>
  <si>
    <t>Xray SI Joint 3 Views - Radiologist Read</t>
  </si>
  <si>
    <t>Xray Sacrum Coccyx minimum 2 Views</t>
  </si>
  <si>
    <t>Xray Sacrum Coccyx minimum 2 Views - Radiologist Read</t>
  </si>
  <si>
    <t>Xray Pelvis 1-2 Views</t>
  </si>
  <si>
    <t>Xray Pelvis 1-2 Views - Radiologist Read</t>
  </si>
  <si>
    <t>Xray Pelvis Complete Min. 3 Views</t>
  </si>
  <si>
    <t>Xray Pelvis Complete Min. 3 Views - Radiologist Read</t>
  </si>
  <si>
    <t>Xray Chest 1 View</t>
  </si>
  <si>
    <t>Xray Chest 1 View - Radiologist Read</t>
  </si>
  <si>
    <t>Xray Chest 2 Views</t>
  </si>
  <si>
    <t>Xray Chest 2 Views - Radiologist Read</t>
  </si>
  <si>
    <t>Xray Chest 3 Views</t>
  </si>
  <si>
    <t>Xray Chest 3 Views - Radiologist Read</t>
  </si>
  <si>
    <t>Xray Chest Min. 4 Views</t>
  </si>
  <si>
    <t>Xray Chest Min. 4 - Radiologist Read</t>
  </si>
  <si>
    <t>Xray Ribs Unilateral 2 Views</t>
  </si>
  <si>
    <t>Xray Ribs Unilateral 2 Views - Radiologist Read</t>
  </si>
  <si>
    <t>Xray Skull 1 View</t>
  </si>
  <si>
    <t>Xray Skull 1 View - Radiologist Read</t>
  </si>
  <si>
    <t>Xray Skull 2 Views</t>
  </si>
  <si>
    <t>Xray Skull 2 Views - Radiologist Read</t>
  </si>
  <si>
    <t>Xray Skull 3 Views</t>
  </si>
  <si>
    <t>Xray Skull 3 Views - Radiologist Read</t>
  </si>
  <si>
    <t>Xray Skull 4 or more Views</t>
  </si>
  <si>
    <t>Xray Skull 4 or more Views - Radiologist Read</t>
  </si>
  <si>
    <t>Xray Mandible Left 3 Views</t>
  </si>
  <si>
    <t>Xray Mandible Left 3 Views - Radiologist Read</t>
  </si>
  <si>
    <t>Xray Mandible Right 3 Views</t>
  </si>
  <si>
    <t>Xray Mandible Right 3 Views - Radiologist Read</t>
  </si>
  <si>
    <t>Xray Mandible Complete Min. 4 Views</t>
  </si>
  <si>
    <t>Xray Mandible Complte Min. 4 Views - Radiologist Read</t>
  </si>
  <si>
    <t>Xray Orbits 2-3 Views</t>
  </si>
  <si>
    <t>Xray Orbits 2-3 Views - Radiologist Read</t>
  </si>
  <si>
    <t>Xray Complete Min. Orbital 4 Views</t>
  </si>
  <si>
    <t>Xray Orbital Complete Min. 4 Views - Radiologist Read</t>
  </si>
  <si>
    <t>Xray FB Eye (Ex:Waters View)</t>
  </si>
  <si>
    <t>Xray FB Eye (Ex:Waters View) - Radiologist Read</t>
  </si>
  <si>
    <t>Xray Mastoid LTD Less Than 3 Views</t>
  </si>
  <si>
    <t>Xray Mastoid LTD Less Than 3 Views - Radiologist Read</t>
  </si>
  <si>
    <t>Xray Mastoid Complete Min 3 Views per side</t>
  </si>
  <si>
    <t>Xray Mastoid Complete Min 3 Views - Radiologist Read</t>
  </si>
  <si>
    <t>Xray Sinus 1-2 Views</t>
  </si>
  <si>
    <t>Xray Sinus 1-2 Views - Radiologist Read</t>
  </si>
  <si>
    <t>Xray Sinus Complete Min 3 Views</t>
  </si>
  <si>
    <t>Xray Sinus Complete Min 3 Views - Radiologist Read</t>
  </si>
  <si>
    <t>Xray Facial Bones 1-2 Views</t>
  </si>
  <si>
    <t>Xray Facial Bones 1-2 Views - Radiologist Read</t>
  </si>
  <si>
    <t>Xray Facial Bones 3 Views</t>
  </si>
  <si>
    <t>Xray Facial Bones 3 Views - Radiologist Read</t>
  </si>
  <si>
    <t>Xray Facial Bones 4 Views</t>
  </si>
  <si>
    <t>Xray Facial Bones 4 Views - Radiologist Read</t>
  </si>
  <si>
    <t>Xray Facial Bones 5 Views</t>
  </si>
  <si>
    <t>Xray Facial Bones 5 Views - Radiologist Read</t>
  </si>
  <si>
    <t>Xray Abdomen 1 View</t>
  </si>
  <si>
    <t>Xray Abdomen 1 View - Radiologist Read</t>
  </si>
  <si>
    <t>Xray Abdomen Comp w/Erect &amp; Decub</t>
  </si>
  <si>
    <t>Xray Abdomen  Comp w/Erect &amp; Decub - Radiologist Read</t>
  </si>
  <si>
    <t>Xray Abdomen Supine and Erect/Decub W/P</t>
  </si>
  <si>
    <t>Xray Abdomen Supine and Erect/Decub W/P - Radiologist Read</t>
  </si>
  <si>
    <t>Xray Abdomen Supine AP W/Erect&amp;Decub&amp;PA</t>
  </si>
  <si>
    <t>Xray Abdomen Supine AP W/Erect&amp;Decub&amp;PA - Radiologist Read</t>
  </si>
  <si>
    <t>DEXA Bone Density Axial</t>
  </si>
  <si>
    <t>DEXA Bone Density Axial - Radiologist Read</t>
  </si>
  <si>
    <t>Xray Scoliosis Study Standing</t>
  </si>
  <si>
    <t>Xray Scoliosis Study Standing - Radiologist Read</t>
  </si>
  <si>
    <t>Xray Bone Age (PA Left Wrist)</t>
  </si>
  <si>
    <t>Xray Bone Age (PA Left Wrist) - Radiologist Read</t>
  </si>
  <si>
    <t>Retroperitoneal Ultrasound Single Org</t>
  </si>
  <si>
    <t>Retroperitoneal Ultrasound Single Org - Radiologist Read</t>
  </si>
  <si>
    <t>Ultrasound Abdomen Complete</t>
  </si>
  <si>
    <t>Ultrasound Abdomen Complete - Radiologist Read</t>
  </si>
  <si>
    <t xml:space="preserve">Pelvic Ultrasound Non-OB Complete </t>
  </si>
  <si>
    <t>Pelvic Ultrasound Non-OB Complete  - Radiologist Read</t>
  </si>
  <si>
    <t>Ultrasound Thyroid</t>
  </si>
  <si>
    <t>Ultrasound Thyroid - Radiologist Read</t>
  </si>
  <si>
    <t>Ultrasound Bladder</t>
  </si>
  <si>
    <t>Ultrasound Bladder - Radiologist Read</t>
  </si>
  <si>
    <t>Ultrasound Breast Complete Unilateral</t>
  </si>
  <si>
    <t>Ultrasound Breast Complete Unilateral - Radiologist Read</t>
  </si>
  <si>
    <t>Ultrasound Breast Complete Bilateral</t>
  </si>
  <si>
    <t>Ultrasound Breast Complete Bilateral - Radiologist Read</t>
  </si>
  <si>
    <t>Ultrasound Venous Extremity Study Unilateral</t>
  </si>
  <si>
    <t>Ultrasound Venous Extremity Study Unilateral - Radiologist Read</t>
  </si>
  <si>
    <t>Ultrasound Carotid Doppler Bilateral</t>
  </si>
  <si>
    <t>Ultrasound Carotid Doppler Bilateral - Radiologist Read</t>
  </si>
  <si>
    <t>CT Head/Brain without Contrast</t>
  </si>
  <si>
    <t>CT Head/Brain without Contrast - Radiologist Read</t>
  </si>
  <si>
    <t>CT Head/Brain with Contrast</t>
  </si>
  <si>
    <t>CT Head/Brain with Contrast - Radiologist Read</t>
  </si>
  <si>
    <t>CT Head/Brain with and without Contrast</t>
  </si>
  <si>
    <t>CT Head/Brain with and without Contrast - Radiologist Read</t>
  </si>
  <si>
    <t>CT Orbits without Contrast</t>
  </si>
  <si>
    <t>CT Orbits without Contrast - Radiologist Read</t>
  </si>
  <si>
    <t>CT Orbits with and without Contrast</t>
  </si>
  <si>
    <t>CT Orbits with and without Contrast - Radiologist Read</t>
  </si>
  <si>
    <t>CT Facial Bones without Contrast</t>
  </si>
  <si>
    <t>CT Facial Bones without Contrast - Radiologist Read</t>
  </si>
  <si>
    <t>CT Facial Bones with Contrast</t>
  </si>
  <si>
    <t>CT Facial Bones with Contrast - Radiologist Read</t>
  </si>
  <si>
    <t>CT Facial Bones with and without Contrast</t>
  </si>
  <si>
    <t>CT Facial Bones with and without Contrast - Radiologist Read</t>
  </si>
  <si>
    <t>CT Sinus without Contrast</t>
  </si>
  <si>
    <t>CT Sinus without Contrast - Radiologist Read</t>
  </si>
  <si>
    <t>CT Soft Tissue Neck without Contrast</t>
  </si>
  <si>
    <t>CT Soft Tissue Neck without Contrast - Radiologist Read</t>
  </si>
  <si>
    <t>CT Soft Tissue Neck with Contrast</t>
  </si>
  <si>
    <t>CT Soft Tissue Neck with Contrast - Radiologist Read</t>
  </si>
  <si>
    <t>CT Soft Tissue Neck with and without Contrast</t>
  </si>
  <si>
    <t>CT Soft Tissue Neck with and without Contrast - Radiologist Read</t>
  </si>
  <si>
    <t>CT C-Spine without Contrast</t>
  </si>
  <si>
    <t>CT C-Spine without Contrast - Radiologist Read</t>
  </si>
  <si>
    <t>CT C-Spine with and without Contrast</t>
  </si>
  <si>
    <t>CT C-Spine with and without Contrast - Radiologist Read</t>
  </si>
  <si>
    <t>CT T-Spine without Contrast</t>
  </si>
  <si>
    <t>CT T-Spine without Contrast - Radiologist Read</t>
  </si>
  <si>
    <t>CT T-Spine with and without Contrast</t>
  </si>
  <si>
    <t>CT T-Spine with and without Contrast - Radiologist Read</t>
  </si>
  <si>
    <t>CT L-Spine without Contrast</t>
  </si>
  <si>
    <t>CT L-Spine without Contrast - Radiologist Read</t>
  </si>
  <si>
    <t>CT L-Spine with Contrast</t>
  </si>
  <si>
    <t>CT L-Spine with Contrast - Radiologist Read</t>
  </si>
  <si>
    <t>CT L-Spine with and without Contrast</t>
  </si>
  <si>
    <t>CT L-Spine with and without Contrast - Radiologist Read</t>
  </si>
  <si>
    <t>CT Pelvis without Contrast</t>
  </si>
  <si>
    <t>CT Pelvis without Contrast - Radiologist Read</t>
  </si>
  <si>
    <t>CT Pelvis with Contrast</t>
  </si>
  <si>
    <t>CT Pelvis with Contrast - Radiologist Read</t>
  </si>
  <si>
    <t>CT Pelvis with and without Contrast</t>
  </si>
  <si>
    <t>CT Pelvis with and without Contrast - Radiologist Read</t>
  </si>
  <si>
    <t>CT Upper Extremity Unilateral without Contast</t>
  </si>
  <si>
    <t>CT Upper Extremity Unilateral without Contast - Radiologist Read</t>
  </si>
  <si>
    <t>CT Upper Extremity Unilateral with Contast</t>
  </si>
  <si>
    <t>CT Upper Extremity Unilateral with Contast - Radiologist Read</t>
  </si>
  <si>
    <t>CT Upper Extremity Unilateral with and without Contast</t>
  </si>
  <si>
    <t>CT Upper Extremity Unilateral with and without Contast - Radiologist Read</t>
  </si>
  <si>
    <t>CT Lower Extremity Unilateral without Contrast</t>
  </si>
  <si>
    <t>CT Lower Extremity Unilateral without Contrast - Radiologist Read</t>
  </si>
  <si>
    <t>CT Lower Extremity Unilateral with Contrast</t>
  </si>
  <si>
    <t>CT Lower Extremity Unilateral with Contrast - Radiologist Read</t>
  </si>
  <si>
    <t>CT Lower Extremity Unilateral with and without Contrast</t>
  </si>
  <si>
    <t>CT Lower Extremity Unilateral with and without Contrast - Radiologist Read</t>
  </si>
  <si>
    <t>CT Adbomen without Contrast</t>
  </si>
  <si>
    <t>CT Adbomen without Contrast - Radiologist Read</t>
  </si>
  <si>
    <t>CT Abdomen with Contrast</t>
  </si>
  <si>
    <t>CT Abdomen with Contrast - Radiologist Read</t>
  </si>
  <si>
    <t>CT Abdomen with and without Contrast</t>
  </si>
  <si>
    <t>CT Abdomen with and without Contrast - Radiologist Read</t>
  </si>
  <si>
    <t>CT Chest without Contrast</t>
  </si>
  <si>
    <t>CT Chest without Contrast - Radiologist Read</t>
  </si>
  <si>
    <t>CT Chest with Contrast</t>
  </si>
  <si>
    <t>CT Chest with Contrast - Radiologist Read</t>
  </si>
  <si>
    <t>CT Chest with and without Contrast</t>
  </si>
  <si>
    <t>CT Chest with and without Contrast - Radiologist Read</t>
  </si>
  <si>
    <t>Blood Administration 1 Hour</t>
  </si>
  <si>
    <t>Blood Administration 2 Hour</t>
  </si>
  <si>
    <t>Blood Administration 3 Hours</t>
  </si>
  <si>
    <t>Blood Administration 4 Hours</t>
  </si>
  <si>
    <t>Allegiance</t>
  </si>
  <si>
    <t>First Choice</t>
  </si>
  <si>
    <t>Office Visit</t>
  </si>
  <si>
    <t>Laboratory</t>
  </si>
  <si>
    <t>Surgical</t>
  </si>
  <si>
    <t>Obstetrics</t>
  </si>
  <si>
    <t>Cardiology</t>
  </si>
  <si>
    <t>Pulmonology</t>
  </si>
  <si>
    <t>Therapy</t>
  </si>
  <si>
    <t>Dexa</t>
  </si>
  <si>
    <t>Ultrasound</t>
  </si>
  <si>
    <t>Blood</t>
  </si>
  <si>
    <t>Radiology</t>
  </si>
  <si>
    <t>Service Description</t>
  </si>
  <si>
    <t>SERVICE DESCRIPTION SEARCH</t>
  </si>
  <si>
    <t>CPT CODE</t>
  </si>
  <si>
    <t>CPT CODE SEARCH</t>
  </si>
  <si>
    <t>EBMS</t>
  </si>
  <si>
    <t>IP 85%</t>
  </si>
  <si>
    <t>OP85%</t>
  </si>
  <si>
    <t>prof 1.9xMCR, or 70%</t>
  </si>
  <si>
    <t>GEHA</t>
  </si>
  <si>
    <t>all other 90%</t>
  </si>
  <si>
    <t>IP 90%</t>
  </si>
  <si>
    <t>OP 90%</t>
  </si>
  <si>
    <t>Humana Adv</t>
  </si>
  <si>
    <t>all is 100% of mcr</t>
  </si>
  <si>
    <t>MT health coop</t>
  </si>
  <si>
    <t>CH</t>
  </si>
  <si>
    <t>mcr like rates</t>
  </si>
  <si>
    <t>prof 120% of mcr fee lesser or lesser of billed</t>
  </si>
  <si>
    <t>?</t>
  </si>
  <si>
    <t>x</t>
  </si>
  <si>
    <t>use mcr</t>
  </si>
  <si>
    <t>MCR OP = 50%</t>
  </si>
  <si>
    <t>UHC ADV</t>
  </si>
  <si>
    <t>Humana ADV</t>
  </si>
  <si>
    <t>MT Health Coop</t>
  </si>
  <si>
    <t>Contract Health</t>
  </si>
  <si>
    <t>United Healcare Adv</t>
  </si>
  <si>
    <t>lab</t>
  </si>
  <si>
    <t>anesth</t>
  </si>
  <si>
    <t>CMS Lab Fee Schedule</t>
  </si>
  <si>
    <t>using lab code</t>
  </si>
  <si>
    <t>designated as shoppable</t>
  </si>
  <si>
    <t>100% of CMS</t>
  </si>
  <si>
    <t>Blue Cross Advantage</t>
  </si>
  <si>
    <t>United Healthcare Adv</t>
  </si>
  <si>
    <t>SERVICE SEARCH</t>
  </si>
  <si>
    <t>Search by Service</t>
  </si>
  <si>
    <t>Service</t>
  </si>
  <si>
    <t>BCBS of 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</si>
</sst>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_);\(&quot;$&quot;#,##0.00\)"/>
  </numFmts>
  <fonts count="7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 tint="-0.1499984740745262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rgb="FF00B0F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7030A0"/>
        <bgColor indexed="64"/>
      </patternFill>
    </fill>
  </fills>
  <borders count="19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thick">
        <color theme="0" tint="-0.14999847407452621"/>
      </left>
      <right style="thick">
        <color theme="0" tint="-0.14999847407452621"/>
      </right>
      <top style="thick">
        <color theme="0" tint="-0.14999847407452621"/>
      </top>
      <bottom style="thick">
        <color theme="0" tint="-0.14999847407452621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00B0F0"/>
      </left>
      <right style="thin">
        <color rgb="FF00B0F0"/>
      </right>
      <top/>
      <bottom style="thin">
        <color rgb="FF00B0F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medium">
        <color theme="0" tint="-0.499984740745262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rgb="FF00B0F0"/>
      </left>
      <right style="thin">
        <color rgb="FF00B0F0"/>
      </right>
      <top style="thin">
        <color rgb="FF00B0F0"/>
      </top>
      <bottom/>
      <diagonal/>
    </border>
    <border>
      <left style="thick">
        <color theme="0" tint="-0.14999847407452621"/>
      </left>
      <right/>
      <top style="thick">
        <color theme="0" tint="-0.14999847407452621"/>
      </top>
      <bottom style="thick">
        <color theme="0" tint="-0.14999847407452621"/>
      </bottom>
      <diagonal/>
    </border>
    <border>
      <left/>
      <right style="thick">
        <color theme="0" tint="-0.14999847407452621"/>
      </right>
      <top style="thick">
        <color theme="0" tint="-0.14999847407452621"/>
      </top>
      <bottom style="thick">
        <color theme="0" tint="-0.1499984740745262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0" borderId="0" xfId="0" applyNumberFormat="1"/>
    <xf numFmtId="4" fontId="0" fillId="0" borderId="0" xfId="0" applyNumberFormat="1"/>
    <xf numFmtId="0" fontId="0" fillId="4" borderId="0" xfId="0" applyFill="1"/>
    <xf numFmtId="49" fontId="0" fillId="4" borderId="0" xfId="0" applyNumberFormat="1" applyFill="1"/>
    <xf numFmtId="0" fontId="2" fillId="4" borderId="0" xfId="0" applyFont="1" applyFill="1"/>
    <xf numFmtId="0" fontId="2" fillId="4" borderId="0" xfId="0" applyFont="1" applyFill="1" applyAlignment="1">
      <alignment horizontal="center"/>
    </xf>
    <xf numFmtId="0" fontId="0" fillId="4" borderId="0" xfId="0" applyFill="1" applyAlignment="1">
      <alignment horizontal="center" vertical="center"/>
    </xf>
    <xf numFmtId="0" fontId="0" fillId="4" borderId="0" xfId="0" applyFill="1" applyBorder="1"/>
    <xf numFmtId="0" fontId="2" fillId="4" borderId="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5" fillId="4" borderId="0" xfId="0" applyFont="1" applyFill="1" applyAlignment="1">
      <alignment horizontal="center" vertical="center"/>
    </xf>
    <xf numFmtId="49" fontId="3" fillId="4" borderId="0" xfId="0" applyNumberFormat="1" applyFont="1" applyFill="1" applyBorder="1" applyAlignment="1">
      <alignment horizontal="center" vertical="center"/>
    </xf>
    <xf numFmtId="4" fontId="2" fillId="4" borderId="0" xfId="0" applyNumberFormat="1" applyFont="1" applyFill="1"/>
    <xf numFmtId="0" fontId="2" fillId="6" borderId="0" xfId="0" applyFont="1" applyFill="1" applyAlignment="1">
      <alignment horizontal="center" vertical="center"/>
    </xf>
    <xf numFmtId="49" fontId="3" fillId="4" borderId="0" xfId="0" applyNumberFormat="1" applyFont="1" applyFill="1" applyBorder="1" applyAlignment="1">
      <alignment vertical="center"/>
    </xf>
    <xf numFmtId="49" fontId="2" fillId="4" borderId="0" xfId="0" applyNumberFormat="1" applyFont="1" applyFill="1"/>
    <xf numFmtId="0" fontId="6" fillId="4" borderId="0" xfId="0" applyFont="1" applyFill="1" applyBorder="1" applyAlignment="1">
      <alignment horizontal="center" vertical="center"/>
    </xf>
    <xf numFmtId="0" fontId="0" fillId="7" borderId="0" xfId="0" applyFont="1" applyFill="1" applyAlignment="1">
      <alignment horizontal="center" vertical="center"/>
    </xf>
    <xf numFmtId="0" fontId="0" fillId="7" borderId="0" xfId="0" applyFont="1" applyFill="1"/>
    <xf numFmtId="9" fontId="0" fillId="0" borderId="0" xfId="0" applyNumberFormat="1"/>
    <xf numFmtId="49" fontId="3" fillId="4" borderId="17" xfId="0" applyNumberFormat="1" applyFont="1" applyFill="1" applyBorder="1" applyAlignment="1">
      <alignment horizontal="center" vertical="center"/>
    </xf>
    <xf numFmtId="49" fontId="3" fillId="4" borderId="18" xfId="0" applyNumberFormat="1" applyFont="1" applyFill="1" applyBorder="1" applyAlignment="1">
      <alignment horizontal="center" vertical="center"/>
    </xf>
    <xf numFmtId="0" fontId="2" fillId="4" borderId="0" xfId="0" applyFont="1" applyFill="1" applyProtection="1">
      <protection locked="0" hidden="1"/>
    </xf>
    <xf numFmtId="0" fontId="0" fillId="4" borderId="0" xfId="0" applyFill="1" applyAlignment="1" applyProtection="1">
      <alignment horizontal="center" vertical="center"/>
      <protection locked="0" hidden="1"/>
    </xf>
    <xf numFmtId="0" fontId="0" fillId="4" borderId="0" xfId="0" applyFill="1" applyProtection="1">
      <protection locked="0" hidden="1"/>
    </xf>
    <xf numFmtId="0" fontId="0" fillId="4" borderId="0" xfId="0" applyFill="1" applyAlignment="1" applyProtection="1">
      <alignment horizontal="center"/>
      <protection locked="0" hidden="1"/>
    </xf>
    <xf numFmtId="0" fontId="0" fillId="0" borderId="0" xfId="0" applyFont="1" applyProtection="1">
      <protection locked="0" hidden="1"/>
    </xf>
    <xf numFmtId="0" fontId="5" fillId="6" borderId="0" xfId="0" applyFont="1" applyFill="1" applyAlignment="1" applyProtection="1">
      <alignment horizontal="center" vertical="center"/>
      <protection locked="0" hidden="1"/>
    </xf>
    <xf numFmtId="0" fontId="2" fillId="4" borderId="0" xfId="0" applyFont="1" applyFill="1" applyAlignment="1" applyProtection="1">
      <alignment horizontal="center"/>
      <protection locked="0" hidden="1"/>
    </xf>
    <xf numFmtId="0" fontId="2" fillId="4" borderId="0" xfId="0" applyFont="1" applyFill="1" applyAlignment="1" applyProtection="1">
      <alignment horizontal="center" vertical="center"/>
      <protection locked="0" hidden="1"/>
    </xf>
    <xf numFmtId="9" fontId="2" fillId="4" borderId="0" xfId="0" applyNumberFormat="1" applyFont="1" applyFill="1" applyAlignment="1" applyProtection="1">
      <alignment horizontal="center"/>
      <protection locked="0" hidden="1"/>
    </xf>
    <xf numFmtId="0" fontId="2" fillId="6" borderId="0" xfId="0" applyFont="1" applyFill="1" applyAlignment="1" applyProtection="1">
      <alignment horizontal="center" vertical="center"/>
      <protection locked="0" hidden="1"/>
    </xf>
    <xf numFmtId="0" fontId="2" fillId="5" borderId="11" xfId="0" applyFont="1" applyFill="1" applyBorder="1" applyProtection="1">
      <protection locked="0" hidden="1"/>
    </xf>
    <xf numFmtId="0" fontId="2" fillId="5" borderId="11" xfId="0" applyFont="1" applyFill="1" applyBorder="1" applyAlignment="1" applyProtection="1">
      <alignment horizontal="center" vertical="center"/>
      <protection locked="0" hidden="1"/>
    </xf>
    <xf numFmtId="0" fontId="2" fillId="5" borderId="15" xfId="0" applyFont="1" applyFill="1" applyBorder="1" applyAlignment="1" applyProtection="1">
      <alignment horizontal="center" vertical="center"/>
      <protection locked="0" hidden="1"/>
    </xf>
    <xf numFmtId="0" fontId="2" fillId="5" borderId="16" xfId="0" applyFont="1" applyFill="1" applyBorder="1" applyAlignment="1" applyProtection="1">
      <alignment horizontal="center"/>
      <protection locked="0" hidden="1"/>
    </xf>
    <xf numFmtId="0" fontId="2" fillId="5" borderId="0" xfId="0" applyFont="1" applyFill="1" applyAlignment="1" applyProtection="1">
      <alignment horizontal="center"/>
      <protection locked="0" hidden="1"/>
    </xf>
    <xf numFmtId="0" fontId="2" fillId="6" borderId="12" xfId="0" applyFont="1" applyFill="1" applyBorder="1" applyProtection="1">
      <protection locked="0" hidden="1"/>
    </xf>
    <xf numFmtId="0" fontId="2" fillId="4" borderId="12" xfId="0" applyFont="1" applyFill="1" applyBorder="1" applyAlignment="1" applyProtection="1">
      <alignment horizontal="center" vertical="center"/>
      <protection locked="0" hidden="1"/>
    </xf>
    <xf numFmtId="0" fontId="2" fillId="4" borderId="10" xfId="0" applyFont="1" applyFill="1" applyBorder="1" applyAlignment="1" applyProtection="1">
      <alignment horizontal="center" vertical="center"/>
      <protection locked="0" hidden="1"/>
    </xf>
    <xf numFmtId="0" fontId="2" fillId="4" borderId="10" xfId="0" applyFont="1" applyFill="1" applyBorder="1" applyProtection="1">
      <protection locked="0" hidden="1"/>
    </xf>
    <xf numFmtId="0" fontId="2" fillId="4" borderId="10" xfId="0" applyFont="1" applyFill="1" applyBorder="1" applyAlignment="1" applyProtection="1">
      <alignment horizontal="center"/>
      <protection locked="0" hidden="1"/>
    </xf>
    <xf numFmtId="0" fontId="2" fillId="6" borderId="10" xfId="0" applyFont="1" applyFill="1" applyBorder="1" applyProtection="1">
      <protection locked="0" hidden="1"/>
    </xf>
    <xf numFmtId="0" fontId="2" fillId="6" borderId="0" xfId="0" applyFont="1" applyFill="1" applyAlignment="1" applyProtection="1">
      <alignment horizontal="center"/>
      <protection locked="0" hidden="1"/>
    </xf>
    <xf numFmtId="0" fontId="2" fillId="8" borderId="10" xfId="0" applyFont="1" applyFill="1" applyBorder="1" applyAlignment="1" applyProtection="1">
      <alignment horizontal="center"/>
      <protection locked="0" hidden="1"/>
    </xf>
    <xf numFmtId="0" fontId="2" fillId="0" borderId="0" xfId="0" applyFont="1" applyProtection="1"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0" fontId="0" fillId="0" borderId="0" xfId="0" applyProtection="1">
      <protection locked="0" hidden="1"/>
    </xf>
    <xf numFmtId="0" fontId="0" fillId="0" borderId="0" xfId="0" applyAlignment="1" applyProtection="1">
      <alignment horizontal="center"/>
      <protection locked="0" hidden="1"/>
    </xf>
    <xf numFmtId="49" fontId="0" fillId="2" borderId="7" xfId="0" applyNumberFormat="1" applyFill="1" applyBorder="1" applyAlignment="1" applyProtection="1">
      <alignment horizontal="center" vertical="center" wrapText="1"/>
      <protection locked="0"/>
    </xf>
    <xf numFmtId="49" fontId="0" fillId="2" borderId="8" xfId="0" applyNumberFormat="1" applyFill="1" applyBorder="1" applyAlignment="1" applyProtection="1">
      <alignment horizontal="center" vertical="center" wrapText="1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4" fontId="0" fillId="2" borderId="7" xfId="0" applyNumberFormat="1" applyFill="1" applyBorder="1" applyAlignment="1" applyProtection="1">
      <alignment horizontal="center" vertical="center" wrapText="1"/>
      <protection locked="0"/>
    </xf>
    <xf numFmtId="0" fontId="0" fillId="2" borderId="7" xfId="0" applyFill="1" applyBorder="1" applyAlignment="1" applyProtection="1">
      <alignment horizontal="center" vertical="center" wrapText="1"/>
      <protection locked="0"/>
    </xf>
    <xf numFmtId="10" fontId="0" fillId="2" borderId="8" xfId="0" applyNumberForma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49" fontId="0" fillId="2" borderId="3" xfId="0" applyNumberFormat="1" applyFill="1" applyBorder="1" applyAlignment="1" applyProtection="1">
      <alignment horizontal="center" vertical="center" wrapText="1"/>
      <protection locked="0"/>
    </xf>
    <xf numFmtId="10" fontId="0" fillId="2" borderId="14" xfId="0" applyNumberFormat="1" applyFill="1" applyBorder="1" applyAlignment="1" applyProtection="1">
      <alignment horizontal="center" vertical="center" wrapText="1"/>
      <protection locked="0"/>
    </xf>
    <xf numFmtId="0" fontId="1" fillId="6" borderId="13" xfId="0" applyFon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center" wrapText="1"/>
      <protection locked="0"/>
    </xf>
    <xf numFmtId="10" fontId="0" fillId="2" borderId="5" xfId="0" applyNumberFormat="1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4" fontId="0" fillId="3" borderId="7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0" borderId="2" xfId="0" applyNumberFormat="1" applyBorder="1" applyAlignment="1" applyProtection="1">
      <alignment horizontal="right" indent="1"/>
      <protection hidden="1"/>
    </xf>
    <xf numFmtId="7" fontId="0" fillId="0" borderId="2" xfId="0" applyNumberFormat="1" applyBorder="1" applyAlignment="1" applyProtection="1">
      <alignment horizontal="right" indent="1"/>
      <protection hidden="1"/>
    </xf>
    <xf numFmtId="7" fontId="0" fillId="0" borderId="1" xfId="0" applyNumberFormat="1" applyBorder="1" applyAlignment="1" applyProtection="1">
      <alignment horizontal="right" indent="1"/>
      <protection hidden="1"/>
    </xf>
    <xf numFmtId="0" fontId="0" fillId="0" borderId="1" xfId="0" applyNumberFormat="1" applyBorder="1" applyAlignment="1" applyProtection="1">
      <alignment horizontal="right" indent="1"/>
      <protection hidden="1"/>
    </xf>
    <xf numFmtId="0" fontId="6" fillId="4" borderId="9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4">
    <dxf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b/>
        <i val="0"/>
        <color rgb="FF002060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Style="combo" dx="16" fmlaLink="$P$3" fmlaRange="$S$2:$S$4" noThreeD="1" sel="3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0</xdr:row>
          <xdr:rowOff>171450</xdr:rowOff>
        </xdr:from>
        <xdr:to>
          <xdr:col>4</xdr:col>
          <xdr:colOff>3114675</xdr:colOff>
          <xdr:row>2</xdr:row>
          <xdr:rowOff>0</xdr:rowOff>
        </xdr:to>
        <xdr:sp macro="" textlink="">
          <xdr:nvSpPr>
            <xdr:cNvPr id="3074" name="Drop Dow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549"/>
  <sheetViews>
    <sheetView showGridLines="0" tabSelected="1" workbookViewId="0">
      <selection activeCell="E33" sqref="E33"/>
    </sheetView>
  </sheetViews>
  <sheetFormatPr defaultRowHeight="15" x14ac:dyDescent="0.25"/>
  <cols>
    <col min="1" max="1" width="9.140625" customWidth="1"/>
    <col min="2" max="2" width="9.140625" style="10" hidden="1" customWidth="1"/>
    <col min="3" max="3" width="22.42578125" style="1" bestFit="1" customWidth="1"/>
    <col min="4" max="4" width="22.42578125" style="1" customWidth="1"/>
    <col min="5" max="5" width="78" customWidth="1"/>
    <col min="6" max="6" width="16.7109375" style="2" customWidth="1"/>
    <col min="7" max="8" width="13.140625" customWidth="1"/>
    <col min="9" max="9" width="22.7109375" customWidth="1"/>
    <col min="10" max="11" width="9.140625" style="11"/>
    <col min="12" max="12" width="9.140625" style="11" customWidth="1"/>
    <col min="13" max="13" width="19.28515625" style="47" hidden="1" customWidth="1"/>
    <col min="14" max="17" width="9.140625" style="47" hidden="1" customWidth="1"/>
    <col min="18" max="18" width="12.140625" style="48" hidden="1" customWidth="1"/>
    <col min="19" max="19" width="19.42578125" style="48" hidden="1" customWidth="1"/>
    <col min="20" max="20" width="15" style="48" hidden="1" customWidth="1"/>
    <col min="21" max="21" width="55.28515625" style="48" hidden="1" customWidth="1"/>
    <col min="22" max="22" width="23.140625" style="48" hidden="1" customWidth="1"/>
    <col min="23" max="26" width="12" style="49" hidden="1" customWidth="1"/>
    <col min="27" max="34" width="21.28515625" style="50" hidden="1" customWidth="1"/>
    <col min="35" max="42" width="9.140625" style="49" hidden="1" customWidth="1"/>
    <col min="43" max="43" width="9.140625" customWidth="1"/>
  </cols>
  <sheetData>
    <row r="1" spans="1:42" x14ac:dyDescent="0.25">
      <c r="A1" s="3"/>
      <c r="B1" s="6"/>
      <c r="C1" s="4"/>
      <c r="D1" s="4"/>
      <c r="E1" s="3"/>
      <c r="F1" s="14"/>
      <c r="G1" s="5"/>
      <c r="H1" s="5"/>
      <c r="I1" s="5"/>
      <c r="J1" s="5"/>
      <c r="K1" s="5"/>
      <c r="L1" s="5"/>
      <c r="M1" s="24"/>
      <c r="N1" s="24"/>
      <c r="O1" s="24"/>
      <c r="P1" s="24"/>
      <c r="Q1" s="24"/>
      <c r="R1" s="25"/>
      <c r="S1" s="25"/>
      <c r="T1" s="25"/>
      <c r="U1" s="25"/>
      <c r="V1" s="25"/>
      <c r="W1" s="26"/>
      <c r="X1" s="26"/>
      <c r="Y1" s="26"/>
      <c r="Z1" s="26"/>
      <c r="AA1" s="27"/>
      <c r="AB1" s="27"/>
      <c r="AC1" s="27"/>
      <c r="AD1" s="27"/>
      <c r="AE1" s="27"/>
      <c r="AF1" s="27"/>
      <c r="AG1" s="27"/>
      <c r="AH1" s="27"/>
      <c r="AI1" s="26"/>
      <c r="AJ1" s="26"/>
      <c r="AK1" s="26"/>
      <c r="AL1" s="24"/>
      <c r="AM1" s="24"/>
      <c r="AN1" s="24"/>
      <c r="AO1" s="24"/>
      <c r="AP1" s="24"/>
    </row>
    <row r="2" spans="1:42" ht="27.75" customHeight="1" x14ac:dyDescent="0.25">
      <c r="A2" s="3"/>
      <c r="B2" s="6"/>
      <c r="C2" s="4"/>
      <c r="D2" s="4"/>
      <c r="E2" s="7"/>
      <c r="F2" s="14"/>
      <c r="G2" s="3"/>
      <c r="H2" s="5"/>
      <c r="I2" s="5"/>
      <c r="J2" s="5"/>
      <c r="K2" s="5"/>
      <c r="L2" s="5"/>
      <c r="M2" s="24"/>
      <c r="N2" s="24"/>
      <c r="O2" s="24"/>
      <c r="P2" s="24"/>
      <c r="Q2" s="24"/>
      <c r="R2" s="25"/>
      <c r="S2" s="28" t="s">
        <v>13</v>
      </c>
      <c r="T2" s="25"/>
      <c r="U2" s="25"/>
      <c r="V2" s="25"/>
      <c r="W2" s="26"/>
      <c r="X2" s="26"/>
      <c r="Y2" s="26"/>
      <c r="Z2" s="26"/>
      <c r="AA2" s="27"/>
      <c r="AB2" s="27"/>
      <c r="AC2" s="27"/>
      <c r="AD2" s="27"/>
      <c r="AE2" s="27"/>
      <c r="AF2" s="27"/>
      <c r="AG2" s="27"/>
      <c r="AH2" s="27"/>
      <c r="AI2" s="26"/>
      <c r="AJ2" s="26"/>
      <c r="AK2" s="26"/>
      <c r="AL2" s="24"/>
      <c r="AM2" s="24"/>
      <c r="AN2" s="24"/>
      <c r="AO2" s="24"/>
      <c r="AP2" s="24"/>
    </row>
    <row r="3" spans="1:42" ht="15.75" thickBot="1" x14ac:dyDescent="0.3">
      <c r="A3" s="3"/>
      <c r="B3" s="6"/>
      <c r="C3" s="4"/>
      <c r="D3" s="4"/>
      <c r="E3" s="12"/>
      <c r="F3" s="14"/>
      <c r="G3" s="5"/>
      <c r="H3" s="5"/>
      <c r="I3" s="5"/>
      <c r="J3" s="5"/>
      <c r="K3" s="5"/>
      <c r="L3" s="5"/>
      <c r="M3" s="24"/>
      <c r="N3" s="24"/>
      <c r="O3" s="24"/>
      <c r="P3" s="29">
        <v>3</v>
      </c>
      <c r="Q3" s="24"/>
      <c r="R3" s="25"/>
      <c r="S3" s="28" t="s">
        <v>12</v>
      </c>
      <c r="T3" s="25"/>
      <c r="U3" s="25"/>
      <c r="V3" s="25"/>
      <c r="W3" s="26"/>
      <c r="X3" s="26"/>
      <c r="Y3" s="26"/>
      <c r="Z3" s="26"/>
      <c r="AA3" s="27"/>
      <c r="AB3" s="27"/>
      <c r="AC3" s="30"/>
      <c r="AD3" s="30"/>
      <c r="AE3" s="30"/>
      <c r="AF3" s="30"/>
      <c r="AG3" s="30"/>
      <c r="AH3" s="30"/>
      <c r="AI3" s="26"/>
      <c r="AJ3" s="26"/>
      <c r="AK3" s="26"/>
      <c r="AL3" s="24"/>
      <c r="AM3" s="24"/>
      <c r="AN3" s="24"/>
      <c r="AO3" s="24"/>
      <c r="AP3" s="24"/>
    </row>
    <row r="4" spans="1:42" ht="26.25" customHeight="1" thickTop="1" thickBot="1" x14ac:dyDescent="0.3">
      <c r="A4" s="3"/>
      <c r="B4" s="6"/>
      <c r="C4" s="22" t="s">
        <v>530</v>
      </c>
      <c r="D4" s="23"/>
      <c r="E4" s="72"/>
      <c r="F4" s="14"/>
      <c r="G4" s="5"/>
      <c r="H4" s="5"/>
      <c r="I4" s="5"/>
      <c r="J4" s="5"/>
      <c r="K4" s="5"/>
      <c r="L4" s="5"/>
      <c r="M4" s="24"/>
      <c r="N4" s="24"/>
      <c r="O4" s="24"/>
      <c r="P4" s="24"/>
      <c r="Q4" s="24"/>
      <c r="R4" s="25"/>
      <c r="S4" s="28" t="s">
        <v>565</v>
      </c>
      <c r="T4" s="25"/>
      <c r="U4" s="25"/>
      <c r="V4" s="25"/>
      <c r="W4" s="26"/>
      <c r="X4" s="26"/>
      <c r="Y4" s="26"/>
      <c r="Z4" s="26"/>
      <c r="AA4" s="27"/>
      <c r="AB4" s="27"/>
      <c r="AC4" s="30"/>
      <c r="AD4" s="30"/>
      <c r="AE4" s="30"/>
      <c r="AF4" s="30"/>
      <c r="AG4" s="30"/>
      <c r="AH4" s="30"/>
      <c r="AI4" s="26"/>
      <c r="AJ4" s="26"/>
      <c r="AK4" s="26"/>
      <c r="AL4" s="24"/>
      <c r="AM4" s="24"/>
      <c r="AN4" s="24"/>
      <c r="AO4" s="24"/>
      <c r="AP4" s="24"/>
    </row>
    <row r="5" spans="1:42" ht="9" customHeight="1" thickTop="1" thickBot="1" x14ac:dyDescent="0.3">
      <c r="A5" s="3"/>
      <c r="B5" s="6"/>
      <c r="C5" s="13"/>
      <c r="D5" s="13"/>
      <c r="E5" s="18"/>
      <c r="F5" s="14"/>
      <c r="G5" s="5"/>
      <c r="H5" s="5"/>
      <c r="I5" s="5"/>
      <c r="J5" s="5"/>
      <c r="K5" s="5"/>
      <c r="L5" s="5"/>
      <c r="M5" s="24"/>
      <c r="N5" s="24"/>
      <c r="O5" s="24"/>
      <c r="P5" s="24"/>
      <c r="Q5" s="24"/>
      <c r="R5" s="25"/>
      <c r="S5" s="25"/>
      <c r="T5" s="25"/>
      <c r="U5" s="25"/>
      <c r="V5" s="25"/>
      <c r="W5" s="26"/>
      <c r="X5" s="26"/>
      <c r="Y5" s="26"/>
      <c r="Z5" s="26"/>
      <c r="AA5" s="27"/>
      <c r="AB5" s="27"/>
      <c r="AC5" s="30"/>
      <c r="AD5" s="30"/>
      <c r="AE5" s="30"/>
      <c r="AF5" s="30"/>
      <c r="AG5" s="30"/>
      <c r="AH5" s="30"/>
      <c r="AI5" s="26"/>
      <c r="AJ5" s="26"/>
      <c r="AK5" s="26"/>
      <c r="AL5" s="24"/>
      <c r="AM5" s="24"/>
      <c r="AN5" s="24"/>
      <c r="AO5" s="24"/>
      <c r="AP5" s="24"/>
    </row>
    <row r="6" spans="1:42" ht="26.25" customHeight="1" thickTop="1" thickBot="1" x14ac:dyDescent="0.3">
      <c r="A6" s="3"/>
      <c r="B6" s="6"/>
      <c r="C6" s="22" t="s">
        <v>532</v>
      </c>
      <c r="D6" s="23"/>
      <c r="E6" s="72"/>
      <c r="F6" s="14"/>
      <c r="G6" s="5"/>
      <c r="H6" s="5"/>
      <c r="I6" s="5"/>
      <c r="J6" s="5"/>
      <c r="K6" s="5"/>
      <c r="L6" s="5"/>
      <c r="M6" s="24"/>
      <c r="N6" s="24"/>
      <c r="O6" s="24"/>
      <c r="P6" s="24"/>
      <c r="Q6" s="24"/>
      <c r="R6" s="25"/>
      <c r="S6" s="25"/>
      <c r="T6" s="25"/>
      <c r="U6" s="25"/>
      <c r="V6" s="25"/>
      <c r="W6" s="26"/>
      <c r="X6" s="26"/>
      <c r="Y6" s="26"/>
      <c r="Z6" s="26"/>
      <c r="AA6" s="27"/>
      <c r="AB6" s="27"/>
      <c r="AC6" s="30"/>
      <c r="AD6" s="30"/>
      <c r="AE6" s="30"/>
      <c r="AF6" s="30"/>
      <c r="AG6" s="30"/>
      <c r="AH6" s="30"/>
      <c r="AI6" s="26"/>
      <c r="AJ6" s="26"/>
      <c r="AK6" s="26"/>
      <c r="AL6" s="24"/>
      <c r="AM6" s="24"/>
      <c r="AN6" s="24"/>
      <c r="AO6" s="24"/>
      <c r="AP6" s="24"/>
    </row>
    <row r="7" spans="1:42" ht="9" customHeight="1" thickTop="1" thickBot="1" x14ac:dyDescent="0.3">
      <c r="A7" s="3"/>
      <c r="B7" s="6"/>
      <c r="C7" s="16"/>
      <c r="D7" s="16"/>
      <c r="E7" s="18"/>
      <c r="F7" s="14"/>
      <c r="G7" s="5"/>
      <c r="H7" s="5"/>
      <c r="I7" s="5"/>
      <c r="J7" s="5"/>
      <c r="K7" s="5"/>
      <c r="L7" s="5"/>
      <c r="M7" s="24"/>
      <c r="N7" s="24"/>
      <c r="O7" s="24"/>
      <c r="P7" s="24"/>
      <c r="Q7" s="24"/>
      <c r="R7" s="25"/>
      <c r="S7" s="25"/>
      <c r="T7" s="25"/>
      <c r="U7" s="25"/>
      <c r="V7" s="25"/>
      <c r="W7" s="26"/>
      <c r="X7" s="26"/>
      <c r="Y7" s="26"/>
      <c r="Z7" s="26"/>
      <c r="AA7" s="27"/>
      <c r="AB7" s="27"/>
      <c r="AC7" s="30"/>
      <c r="AD7" s="30"/>
      <c r="AE7" s="30"/>
      <c r="AF7" s="30"/>
      <c r="AG7" s="30"/>
      <c r="AH7" s="30"/>
      <c r="AI7" s="26"/>
      <c r="AJ7" s="26"/>
      <c r="AK7" s="26"/>
      <c r="AL7" s="24"/>
      <c r="AM7" s="24"/>
      <c r="AN7" s="24"/>
      <c r="AO7" s="24"/>
      <c r="AP7" s="24"/>
    </row>
    <row r="8" spans="1:42" ht="26.25" customHeight="1" thickTop="1" thickBot="1" x14ac:dyDescent="0.3">
      <c r="A8" s="3"/>
      <c r="B8" s="6"/>
      <c r="C8" s="22" t="s">
        <v>564</v>
      </c>
      <c r="D8" s="23"/>
      <c r="E8" s="72"/>
      <c r="F8" s="14"/>
      <c r="G8" s="5"/>
      <c r="H8" s="5"/>
      <c r="I8" s="5"/>
      <c r="J8" s="5"/>
      <c r="K8" s="5"/>
      <c r="L8" s="5"/>
      <c r="M8" s="24"/>
      <c r="N8" s="24"/>
      <c r="O8" s="24"/>
      <c r="P8" s="24"/>
      <c r="Q8" s="24"/>
      <c r="R8" s="25"/>
      <c r="S8" s="25"/>
      <c r="T8" s="25"/>
      <c r="U8" s="25"/>
      <c r="V8" s="25"/>
      <c r="W8" s="26"/>
      <c r="X8" s="26"/>
      <c r="Y8" s="26"/>
      <c r="Z8" s="26"/>
      <c r="AA8" s="27"/>
      <c r="AB8" s="27"/>
      <c r="AC8" s="30"/>
      <c r="AD8" s="30"/>
      <c r="AE8" s="30"/>
      <c r="AF8" s="30" t="s">
        <v>561</v>
      </c>
      <c r="AG8" s="30"/>
      <c r="AH8" s="30"/>
      <c r="AI8" s="26"/>
      <c r="AJ8" s="26"/>
      <c r="AK8" s="26"/>
      <c r="AL8" s="24"/>
      <c r="AM8" s="24"/>
      <c r="AN8" s="24"/>
      <c r="AO8" s="24"/>
      <c r="AP8" s="24"/>
    </row>
    <row r="9" spans="1:42" ht="16.5" thickTop="1" thickBot="1" x14ac:dyDescent="0.3">
      <c r="A9" s="3"/>
      <c r="B9" s="6"/>
      <c r="C9" s="4"/>
      <c r="D9" s="4"/>
      <c r="E9" s="3"/>
      <c r="F9" s="14"/>
      <c r="G9" s="5"/>
      <c r="H9" s="5"/>
      <c r="I9" s="5"/>
      <c r="J9" s="5"/>
      <c r="K9" s="5"/>
      <c r="L9" s="5"/>
      <c r="M9" s="24"/>
      <c r="N9" s="24"/>
      <c r="O9" s="24"/>
      <c r="P9" s="24"/>
      <c r="Q9" s="24"/>
      <c r="R9" s="31"/>
      <c r="S9" s="31"/>
      <c r="T9" s="31"/>
      <c r="U9" s="31"/>
      <c r="V9" s="31"/>
      <c r="W9" s="24"/>
      <c r="X9" s="24"/>
      <c r="Y9" s="24"/>
      <c r="Z9" s="24"/>
      <c r="AA9" s="30"/>
      <c r="AB9" s="30"/>
      <c r="AC9" s="30"/>
      <c r="AD9" s="30" t="s">
        <v>556</v>
      </c>
      <c r="AE9" s="30"/>
      <c r="AF9" s="30"/>
      <c r="AG9" s="30"/>
      <c r="AH9" s="30"/>
      <c r="AI9" s="26"/>
      <c r="AJ9" s="26"/>
      <c r="AK9" s="26"/>
      <c r="AL9" s="24"/>
      <c r="AM9" s="24"/>
      <c r="AN9" s="24"/>
      <c r="AO9" s="24"/>
      <c r="AP9" s="24"/>
    </row>
    <row r="10" spans="1:42" ht="15.75" customHeight="1" thickBot="1" x14ac:dyDescent="0.3">
      <c r="A10" s="3"/>
      <c r="B10" s="6"/>
      <c r="C10" s="51" t="s">
        <v>531</v>
      </c>
      <c r="D10" s="52" t="s">
        <v>566</v>
      </c>
      <c r="E10" s="53" t="s">
        <v>529</v>
      </c>
      <c r="F10" s="54" t="s">
        <v>9</v>
      </c>
      <c r="G10" s="55" t="s">
        <v>10</v>
      </c>
      <c r="H10" s="56" t="s">
        <v>11</v>
      </c>
      <c r="I10" s="57" t="s">
        <v>8</v>
      </c>
      <c r="J10" s="5"/>
      <c r="K10" s="5"/>
      <c r="L10" s="5"/>
      <c r="M10" s="24"/>
      <c r="N10" s="24"/>
      <c r="O10" s="24"/>
      <c r="P10" s="24"/>
      <c r="Q10" s="24"/>
      <c r="R10" s="31"/>
      <c r="S10" s="31"/>
      <c r="T10" s="31"/>
      <c r="U10" s="31"/>
      <c r="V10" s="31"/>
      <c r="W10" s="24"/>
      <c r="X10" s="24"/>
      <c r="Y10" s="24"/>
      <c r="Z10" s="24"/>
      <c r="AA10" s="30"/>
      <c r="AB10" s="30"/>
      <c r="AC10" s="30"/>
      <c r="AD10" s="30" t="s">
        <v>557</v>
      </c>
      <c r="AE10" s="30"/>
      <c r="AF10" s="30"/>
      <c r="AG10" s="30"/>
      <c r="AH10" s="30"/>
      <c r="AI10" s="26"/>
      <c r="AJ10" s="26"/>
      <c r="AK10" s="26"/>
      <c r="AL10" s="24"/>
      <c r="AM10" s="24"/>
      <c r="AN10" s="24" t="s">
        <v>559</v>
      </c>
      <c r="AO10" s="24"/>
      <c r="AP10" s="24"/>
    </row>
    <row r="11" spans="1:42" ht="21.75" customHeight="1" thickTop="1" thickBot="1" x14ac:dyDescent="0.3">
      <c r="A11" s="3"/>
      <c r="B11" s="6"/>
      <c r="C11" s="51"/>
      <c r="D11" s="58"/>
      <c r="E11" s="53"/>
      <c r="F11" s="54"/>
      <c r="G11" s="55"/>
      <c r="H11" s="59"/>
      <c r="I11" s="60" t="s">
        <v>567</v>
      </c>
      <c r="J11" s="5"/>
      <c r="K11" s="5"/>
      <c r="L11" s="5"/>
      <c r="M11" s="24"/>
      <c r="N11" s="24"/>
      <c r="O11" s="24"/>
      <c r="P11" s="24"/>
      <c r="Q11" s="24"/>
      <c r="R11" s="31"/>
      <c r="S11" s="31"/>
      <c r="T11" s="31"/>
      <c r="U11" s="31"/>
      <c r="V11" s="31"/>
      <c r="W11" s="24"/>
      <c r="X11" s="24"/>
      <c r="Y11" s="24"/>
      <c r="Z11" s="24"/>
      <c r="AA11" s="32">
        <v>0.85</v>
      </c>
      <c r="AB11" s="32">
        <v>0.9</v>
      </c>
      <c r="AC11" s="32">
        <v>0.5</v>
      </c>
      <c r="AD11" s="32">
        <v>0.75</v>
      </c>
      <c r="AE11" s="32">
        <v>0.5</v>
      </c>
      <c r="AF11" s="32">
        <v>0.5</v>
      </c>
      <c r="AG11" s="32">
        <v>0.5</v>
      </c>
      <c r="AH11" s="30"/>
      <c r="AI11" s="26"/>
      <c r="AJ11" s="26"/>
      <c r="AK11" s="26"/>
      <c r="AL11" s="24"/>
      <c r="AM11" s="24"/>
      <c r="AN11" s="24" t="s">
        <v>560</v>
      </c>
      <c r="AO11" s="24"/>
      <c r="AP11" s="24"/>
    </row>
    <row r="12" spans="1:42" ht="15.75" thickBot="1" x14ac:dyDescent="0.3">
      <c r="A12" s="8"/>
      <c r="B12" s="9"/>
      <c r="C12" s="51"/>
      <c r="D12" s="61"/>
      <c r="E12" s="53"/>
      <c r="F12" s="54"/>
      <c r="G12" s="55"/>
      <c r="H12" s="62"/>
      <c r="I12" s="63" t="s">
        <v>5</v>
      </c>
      <c r="J12" s="5"/>
      <c r="K12" s="5"/>
      <c r="L12" s="5"/>
      <c r="M12" s="24"/>
      <c r="N12" s="24"/>
      <c r="O12" s="24"/>
      <c r="P12" s="30">
        <v>1</v>
      </c>
      <c r="Q12" s="30">
        <v>2</v>
      </c>
      <c r="R12" s="30">
        <v>3</v>
      </c>
      <c r="S12" s="30">
        <v>4</v>
      </c>
      <c r="T12" s="30">
        <v>5</v>
      </c>
      <c r="U12" s="30">
        <v>6</v>
      </c>
      <c r="V12" s="30">
        <v>7</v>
      </c>
      <c r="W12" s="30">
        <v>8</v>
      </c>
      <c r="X12" s="30">
        <v>9</v>
      </c>
      <c r="Y12" s="30">
        <v>10</v>
      </c>
      <c r="Z12" s="30">
        <v>11</v>
      </c>
      <c r="AA12" s="30">
        <v>12</v>
      </c>
      <c r="AB12" s="30">
        <v>13</v>
      </c>
      <c r="AC12" s="30">
        <v>14</v>
      </c>
      <c r="AD12" s="30">
        <v>15</v>
      </c>
      <c r="AE12" s="30">
        <v>16</v>
      </c>
      <c r="AF12" s="30">
        <v>17</v>
      </c>
      <c r="AG12" s="30">
        <v>18</v>
      </c>
      <c r="AH12" s="30"/>
      <c r="AI12" s="26"/>
      <c r="AJ12" s="26"/>
      <c r="AK12" s="26"/>
      <c r="AL12" s="24"/>
      <c r="AM12" s="24"/>
      <c r="AN12" s="24"/>
      <c r="AO12" s="24"/>
      <c r="AP12" s="24"/>
    </row>
    <row r="13" spans="1:42" ht="15.75" thickBot="1" x14ac:dyDescent="0.3">
      <c r="A13" s="8"/>
      <c r="B13" s="9"/>
      <c r="C13" s="64"/>
      <c r="D13" s="64"/>
      <c r="E13" s="65"/>
      <c r="F13" s="66"/>
      <c r="G13" s="67"/>
      <c r="H13" s="67"/>
      <c r="I13" s="65"/>
      <c r="J13" s="5"/>
      <c r="K13" s="5"/>
      <c r="L13" s="5"/>
      <c r="M13" s="33" t="s">
        <v>567</v>
      </c>
      <c r="N13" s="33">
        <v>8</v>
      </c>
      <c r="O13" s="24"/>
      <c r="P13" s="34"/>
      <c r="Q13" s="34"/>
      <c r="R13" s="35" t="s">
        <v>0</v>
      </c>
      <c r="S13" s="35" t="s">
        <v>3</v>
      </c>
      <c r="T13" s="35" t="s">
        <v>14</v>
      </c>
      <c r="U13" s="35" t="s">
        <v>1</v>
      </c>
      <c r="V13" s="36" t="s">
        <v>2</v>
      </c>
      <c r="W13" s="37" t="s">
        <v>6</v>
      </c>
      <c r="X13" s="37" t="s">
        <v>516</v>
      </c>
      <c r="Y13" s="38" t="s">
        <v>517</v>
      </c>
      <c r="Z13" s="38" t="s">
        <v>7</v>
      </c>
      <c r="AA13" s="38" t="s">
        <v>533</v>
      </c>
      <c r="AB13" s="38" t="s">
        <v>537</v>
      </c>
      <c r="AC13" s="38" t="s">
        <v>552</v>
      </c>
      <c r="AD13" s="38" t="s">
        <v>553</v>
      </c>
      <c r="AE13" s="38" t="s">
        <v>554</v>
      </c>
      <c r="AF13" s="38" t="s">
        <v>555</v>
      </c>
      <c r="AG13" s="38" t="s">
        <v>562</v>
      </c>
      <c r="AH13" s="38"/>
      <c r="AI13" s="26"/>
      <c r="AJ13" s="26"/>
      <c r="AK13" s="26"/>
      <c r="AL13" s="24"/>
      <c r="AM13" s="24"/>
      <c r="AN13" s="24" t="s">
        <v>558</v>
      </c>
      <c r="AO13" s="24"/>
      <c r="AP13" s="24"/>
    </row>
    <row r="14" spans="1:42" x14ac:dyDescent="0.25">
      <c r="A14" s="3"/>
      <c r="B14" s="6">
        <v>1</v>
      </c>
      <c r="C14" s="68">
        <f>IFERROR(VLOOKUP($B14,$P$14:$V$514,5,0),"")</f>
        <v>90832</v>
      </c>
      <c r="D14" s="68" t="str">
        <f>IFERROR(VLOOKUP($B14,$P$14:$V$514,4,0),"")</f>
        <v>Office Visit</v>
      </c>
      <c r="E14" s="68" t="str">
        <f>IFERROR(VLOOKUP($B14,$P$14:$V$514,6,0),"")</f>
        <v>Psychotherapy, 30 min</v>
      </c>
      <c r="F14" s="69">
        <f>IFERROR(VLOOKUP($B14,$P$14:$V$514,7,0),"")</f>
        <v>127</v>
      </c>
      <c r="G14" s="69">
        <f t="shared" ref="G14:G77" si="0">F14</f>
        <v>127</v>
      </c>
      <c r="H14" s="69">
        <f>F14</f>
        <v>127</v>
      </c>
      <c r="I14" s="69">
        <f>IFERROR(VLOOKUP(B14,$P$14:$AH$514,VLOOKUP(I$11,$M$13:$N$23,2,0),0),"")</f>
        <v>116.84</v>
      </c>
      <c r="J14" s="5"/>
      <c r="K14" s="5"/>
      <c r="L14" s="5"/>
      <c r="M14" s="33" t="s">
        <v>516</v>
      </c>
      <c r="N14" s="33">
        <v>9</v>
      </c>
      <c r="O14" s="24"/>
      <c r="P14" s="39">
        <f>IFERROR(RANK(Q14,$Q$14:$Q$514,1),"")</f>
        <v>1</v>
      </c>
      <c r="Q14" s="39">
        <f>IFERROR(IF(P$3=1,SEARCH($E$4,U14)+ROW()/100000,IF(P$3=2,SEARCH($E$6,T14)+ROW()/100000,IF(P$3=3,SEARCH($E$8,S14)+ROW()/100000,""))),"")</f>
        <v>1.00014</v>
      </c>
      <c r="R14" s="40"/>
      <c r="S14" s="40" t="s">
        <v>518</v>
      </c>
      <c r="T14" s="40">
        <v>90832</v>
      </c>
      <c r="U14" s="40" t="s">
        <v>16</v>
      </c>
      <c r="V14" s="41">
        <v>127</v>
      </c>
      <c r="W14" s="42">
        <v>116.84</v>
      </c>
      <c r="X14" s="42">
        <v>107.95</v>
      </c>
      <c r="Y14" s="42">
        <v>120.64999999999999</v>
      </c>
      <c r="Z14" s="42">
        <v>120.64999999999999</v>
      </c>
      <c r="AA14" s="43">
        <f>$V14*AA$11</f>
        <v>107.95</v>
      </c>
      <c r="AB14" s="43">
        <f t="shared" ref="AB14:AG29" si="1">$V14*AB$11</f>
        <v>114.3</v>
      </c>
      <c r="AC14" s="43">
        <f t="shared" si="1"/>
        <v>63.5</v>
      </c>
      <c r="AD14" s="43">
        <f>IFERROR(MIN($V14*AD$11,VLOOKUP(T14,$AN$14:$AP$146,3,0)),$V14*AD$11)</f>
        <v>95.25</v>
      </c>
      <c r="AE14" s="43">
        <f t="shared" si="1"/>
        <v>63.5</v>
      </c>
      <c r="AF14" s="43">
        <f>$V14*AF$11</f>
        <v>63.5</v>
      </c>
      <c r="AG14" s="43">
        <f>$V14*AG$11</f>
        <v>63.5</v>
      </c>
      <c r="AH14" s="43"/>
      <c r="AI14" s="26"/>
      <c r="AJ14" s="26"/>
      <c r="AK14" s="26"/>
      <c r="AL14" s="24"/>
      <c r="AM14" s="24"/>
      <c r="AN14" s="24">
        <v>80048</v>
      </c>
      <c r="AO14" s="24">
        <v>8.4600000000000009</v>
      </c>
      <c r="AP14" s="24">
        <f>AO14*1.8</f>
        <v>15.228000000000002</v>
      </c>
    </row>
    <row r="15" spans="1:42" x14ac:dyDescent="0.25">
      <c r="A15" s="3"/>
      <c r="B15" s="6">
        <v>2</v>
      </c>
      <c r="C15" s="68">
        <f>IFERROR(VLOOKUP($B15,$P$14:$V$514,5,0),"")</f>
        <v>90834</v>
      </c>
      <c r="D15" s="68" t="str">
        <f>IFERROR(VLOOKUP($B15,$P$14:$V$514,4,0),"")</f>
        <v>Office Visit</v>
      </c>
      <c r="E15" s="68" t="str">
        <f>IFERROR(VLOOKUP($B15,$P$14:$V$514,6,0),"")</f>
        <v>Psychotherapy, 45 min</v>
      </c>
      <c r="F15" s="69">
        <f>IFERROR(VLOOKUP($B15,$P$14:$V$514,7,0),"")</f>
        <v>166</v>
      </c>
      <c r="G15" s="70">
        <f t="shared" si="0"/>
        <v>166</v>
      </c>
      <c r="H15" s="69">
        <f t="shared" ref="H15:H78" si="2">F15</f>
        <v>166</v>
      </c>
      <c r="I15" s="69">
        <f>IFERROR(VLOOKUP(B15,$P$14:$AH$514,VLOOKUP(I$11,$M$13:$N$23,2,0),0),"")</f>
        <v>152.72</v>
      </c>
      <c r="J15" s="5"/>
      <c r="K15" s="5"/>
      <c r="L15" s="5"/>
      <c r="M15" s="33" t="s">
        <v>517</v>
      </c>
      <c r="N15" s="33">
        <v>10</v>
      </c>
      <c r="O15" s="24"/>
      <c r="P15" s="44">
        <f>IFERROR(RANK(Q15,$Q$14:$Q$514,1),"")</f>
        <v>2</v>
      </c>
      <c r="Q15" s="39">
        <f t="shared" ref="Q15:Q78" si="3">IFERROR(IF(P$3=1,SEARCH($E$4,U15)+ROW()/100000,IF(P$3=2,SEARCH($E$6,T15)+ROW()/100000,IF(P$3=3,SEARCH($E$8,S15)+ROW()/100000,""))),"")</f>
        <v>1.0001500000000001</v>
      </c>
      <c r="R15" s="41"/>
      <c r="S15" s="41" t="s">
        <v>518</v>
      </c>
      <c r="T15" s="41">
        <v>90834</v>
      </c>
      <c r="U15" s="41" t="s">
        <v>17</v>
      </c>
      <c r="V15" s="41">
        <v>166</v>
      </c>
      <c r="W15" s="42">
        <v>152.72</v>
      </c>
      <c r="X15" s="42">
        <v>141.1</v>
      </c>
      <c r="Y15" s="42">
        <v>157.69999999999999</v>
      </c>
      <c r="Z15" s="42">
        <v>157.69999999999999</v>
      </c>
      <c r="AA15" s="43">
        <f t="shared" ref="AA15:AF69" si="4">$V15*AA$11</f>
        <v>141.1</v>
      </c>
      <c r="AB15" s="43">
        <f t="shared" si="1"/>
        <v>149.4</v>
      </c>
      <c r="AC15" s="43">
        <f t="shared" si="1"/>
        <v>83</v>
      </c>
      <c r="AD15" s="43">
        <f t="shared" ref="AD15:AD78" si="5">IFERROR(MIN($V15*AD$11,VLOOKUP(T15,$AN$14:$AP$146,3,0)),$V15*AD$11)</f>
        <v>124.5</v>
      </c>
      <c r="AE15" s="43">
        <f t="shared" si="1"/>
        <v>83</v>
      </c>
      <c r="AF15" s="43">
        <f t="shared" si="1"/>
        <v>83</v>
      </c>
      <c r="AG15" s="43">
        <f t="shared" si="1"/>
        <v>83</v>
      </c>
      <c r="AH15" s="43"/>
      <c r="AI15" s="26"/>
      <c r="AJ15" s="26"/>
      <c r="AK15" s="26"/>
      <c r="AL15" s="24"/>
      <c r="AM15" s="24"/>
      <c r="AN15" s="24">
        <v>80048</v>
      </c>
      <c r="AO15" s="24">
        <v>8.4600000000000009</v>
      </c>
      <c r="AP15" s="24">
        <f t="shared" ref="AP15:AP78" si="6">AO15*1.8</f>
        <v>15.228000000000002</v>
      </c>
    </row>
    <row r="16" spans="1:42" x14ac:dyDescent="0.25">
      <c r="A16" s="3"/>
      <c r="B16" s="6">
        <v>3</v>
      </c>
      <c r="C16" s="71">
        <f>IFERROR(VLOOKUP($B16,$P$14:$V$514,5,0),"")</f>
        <v>90837</v>
      </c>
      <c r="D16" s="68" t="str">
        <f>IFERROR(VLOOKUP($B16,$P$14:$V$514,4,0),"")</f>
        <v>Office Visit</v>
      </c>
      <c r="E16" s="71" t="str">
        <f>IFERROR(VLOOKUP($B16,$P$14:$V$514,6,0),"")</f>
        <v>Psychotherapy, 60 min</v>
      </c>
      <c r="F16" s="70">
        <f>IFERROR(VLOOKUP($B16,$P$14:$V$514,7,0),"")</f>
        <v>243</v>
      </c>
      <c r="G16" s="70">
        <f t="shared" si="0"/>
        <v>243</v>
      </c>
      <c r="H16" s="69">
        <f t="shared" si="2"/>
        <v>243</v>
      </c>
      <c r="I16" s="69">
        <f>IFERROR(VLOOKUP(B16,$P$14:$AH$514,VLOOKUP(I$11,$M$13:$N$23,2,0),0),"")</f>
        <v>223.56</v>
      </c>
      <c r="J16" s="5"/>
      <c r="K16" s="5"/>
      <c r="L16" s="5"/>
      <c r="M16" s="33" t="s">
        <v>7</v>
      </c>
      <c r="N16" s="33">
        <v>11</v>
      </c>
      <c r="O16" s="24"/>
      <c r="P16" s="44">
        <f>IFERROR(RANK(Q16,$Q$14:$Q$514,1),"")</f>
        <v>3</v>
      </c>
      <c r="Q16" s="39">
        <f t="shared" si="3"/>
        <v>1.0001599999999999</v>
      </c>
      <c r="R16" s="41"/>
      <c r="S16" s="41" t="s">
        <v>518</v>
      </c>
      <c r="T16" s="41">
        <v>90837</v>
      </c>
      <c r="U16" s="41" t="s">
        <v>18</v>
      </c>
      <c r="V16" s="41">
        <v>243</v>
      </c>
      <c r="W16" s="42">
        <v>223.56</v>
      </c>
      <c r="X16" s="42">
        <v>206.54999999999998</v>
      </c>
      <c r="Y16" s="42">
        <v>230.85</v>
      </c>
      <c r="Z16" s="42">
        <v>230.85</v>
      </c>
      <c r="AA16" s="43">
        <f t="shared" si="4"/>
        <v>206.54999999999998</v>
      </c>
      <c r="AB16" s="43">
        <f t="shared" si="1"/>
        <v>218.70000000000002</v>
      </c>
      <c r="AC16" s="43">
        <f t="shared" si="1"/>
        <v>121.5</v>
      </c>
      <c r="AD16" s="43">
        <f t="shared" si="5"/>
        <v>182.25</v>
      </c>
      <c r="AE16" s="43">
        <f t="shared" si="1"/>
        <v>121.5</v>
      </c>
      <c r="AF16" s="43">
        <f t="shared" si="1"/>
        <v>121.5</v>
      </c>
      <c r="AG16" s="43">
        <f t="shared" si="1"/>
        <v>121.5</v>
      </c>
      <c r="AH16" s="43"/>
      <c r="AI16" s="26"/>
      <c r="AJ16" s="26"/>
      <c r="AK16" s="26"/>
      <c r="AL16" s="24"/>
      <c r="AM16" s="24"/>
      <c r="AN16" s="24">
        <v>80051</v>
      </c>
      <c r="AO16" s="24">
        <v>7.01</v>
      </c>
      <c r="AP16" s="24">
        <f t="shared" si="6"/>
        <v>12.618</v>
      </c>
    </row>
    <row r="17" spans="1:42" x14ac:dyDescent="0.25">
      <c r="A17" s="3"/>
      <c r="B17" s="6">
        <v>4</v>
      </c>
      <c r="C17" s="71">
        <f>IFERROR(VLOOKUP($B17,$P$14:$V$514,5,0),"")</f>
        <v>90846</v>
      </c>
      <c r="D17" s="68" t="str">
        <f>IFERROR(VLOOKUP($B17,$P$14:$V$514,4,0),"")</f>
        <v>Office Visit</v>
      </c>
      <c r="E17" s="71" t="str">
        <f>IFERROR(VLOOKUP($B17,$P$14:$V$514,6,0),"")</f>
        <v>Family psychotherapy, not including patient, 50 min</v>
      </c>
      <c r="F17" s="70">
        <f>IFERROR(VLOOKUP($B17,$P$14:$V$514,7,0),"")</f>
        <v>168.6</v>
      </c>
      <c r="G17" s="70">
        <f t="shared" si="0"/>
        <v>168.6</v>
      </c>
      <c r="H17" s="69">
        <f t="shared" si="2"/>
        <v>168.6</v>
      </c>
      <c r="I17" s="69">
        <f>IFERROR(VLOOKUP(B17,$P$14:$AH$514,VLOOKUP(I$11,$M$13:$N$23,2,0),0),"")</f>
        <v>155.11000000000001</v>
      </c>
      <c r="J17" s="5"/>
      <c r="K17" s="5"/>
      <c r="L17" s="5"/>
      <c r="M17" s="45" t="s">
        <v>533</v>
      </c>
      <c r="N17" s="33">
        <v>12</v>
      </c>
      <c r="O17" s="24"/>
      <c r="P17" s="44">
        <f>IFERROR(RANK(Q17,$Q$14:$Q$514,1),"")</f>
        <v>4</v>
      </c>
      <c r="Q17" s="39">
        <f t="shared" si="3"/>
        <v>1.00017</v>
      </c>
      <c r="R17" s="41"/>
      <c r="S17" s="41" t="s">
        <v>518</v>
      </c>
      <c r="T17" s="41">
        <v>90846</v>
      </c>
      <c r="U17" s="41" t="s">
        <v>19</v>
      </c>
      <c r="V17" s="41">
        <v>168.6</v>
      </c>
      <c r="W17" s="42">
        <v>155.11000000000001</v>
      </c>
      <c r="X17" s="42">
        <v>143.31</v>
      </c>
      <c r="Y17" s="42">
        <v>160.16999999999999</v>
      </c>
      <c r="Z17" s="42">
        <v>160.16999999999999</v>
      </c>
      <c r="AA17" s="43">
        <f t="shared" si="4"/>
        <v>143.31</v>
      </c>
      <c r="AB17" s="43">
        <f t="shared" si="1"/>
        <v>151.74</v>
      </c>
      <c r="AC17" s="43">
        <f t="shared" si="1"/>
        <v>84.3</v>
      </c>
      <c r="AD17" s="43">
        <f t="shared" si="5"/>
        <v>126.44999999999999</v>
      </c>
      <c r="AE17" s="43">
        <f t="shared" si="1"/>
        <v>84.3</v>
      </c>
      <c r="AF17" s="43">
        <f t="shared" si="1"/>
        <v>84.3</v>
      </c>
      <c r="AG17" s="43">
        <f t="shared" si="1"/>
        <v>84.3</v>
      </c>
      <c r="AH17" s="43"/>
      <c r="AI17" s="26"/>
      <c r="AJ17" s="26"/>
      <c r="AK17" s="26"/>
      <c r="AL17" s="24"/>
      <c r="AM17" s="24"/>
      <c r="AN17" s="24">
        <v>80053</v>
      </c>
      <c r="AO17" s="24">
        <v>10.56</v>
      </c>
      <c r="AP17" s="24">
        <f t="shared" si="6"/>
        <v>19.008000000000003</v>
      </c>
    </row>
    <row r="18" spans="1:42" x14ac:dyDescent="0.25">
      <c r="A18" s="3"/>
      <c r="B18" s="6">
        <v>5</v>
      </c>
      <c r="C18" s="71">
        <f>IFERROR(VLOOKUP($B18,$P$14:$V$514,5,0),"")</f>
        <v>90847</v>
      </c>
      <c r="D18" s="68" t="str">
        <f>IFERROR(VLOOKUP($B18,$P$14:$V$514,4,0),"")</f>
        <v>Office Visit</v>
      </c>
      <c r="E18" s="71" t="str">
        <f>IFERROR(VLOOKUP($B18,$P$14:$V$514,6,0),"")</f>
        <v>Family psychotherapy, including patient, 50 min</v>
      </c>
      <c r="F18" s="70">
        <f>IFERROR(VLOOKUP($B18,$P$14:$V$514,7,0),"")</f>
        <v>180</v>
      </c>
      <c r="G18" s="70">
        <f t="shared" si="0"/>
        <v>180</v>
      </c>
      <c r="H18" s="69">
        <f t="shared" si="2"/>
        <v>180</v>
      </c>
      <c r="I18" s="69">
        <f>IFERROR(VLOOKUP(B18,$P$14:$AH$514,VLOOKUP(I$11,$M$13:$N$23,2,0),0),"")</f>
        <v>165.6</v>
      </c>
      <c r="J18" s="5"/>
      <c r="K18" s="5"/>
      <c r="L18" s="5"/>
      <c r="M18" s="45" t="s">
        <v>537</v>
      </c>
      <c r="N18" s="33">
        <v>13</v>
      </c>
      <c r="O18" s="24"/>
      <c r="P18" s="44">
        <f>IFERROR(RANK(Q18,$Q$14:$Q$514,1),"")</f>
        <v>5</v>
      </c>
      <c r="Q18" s="39">
        <f t="shared" si="3"/>
        <v>1.0001800000000001</v>
      </c>
      <c r="R18" s="41"/>
      <c r="S18" s="41" t="s">
        <v>518</v>
      </c>
      <c r="T18" s="41">
        <v>90847</v>
      </c>
      <c r="U18" s="41" t="s">
        <v>20</v>
      </c>
      <c r="V18" s="41">
        <v>180</v>
      </c>
      <c r="W18" s="42">
        <v>165.6</v>
      </c>
      <c r="X18" s="42">
        <v>153</v>
      </c>
      <c r="Y18" s="42">
        <v>171</v>
      </c>
      <c r="Z18" s="42">
        <v>171</v>
      </c>
      <c r="AA18" s="43">
        <f t="shared" si="4"/>
        <v>153</v>
      </c>
      <c r="AB18" s="43">
        <f t="shared" si="1"/>
        <v>162</v>
      </c>
      <c r="AC18" s="43">
        <f t="shared" si="1"/>
        <v>90</v>
      </c>
      <c r="AD18" s="43">
        <f t="shared" si="5"/>
        <v>135</v>
      </c>
      <c r="AE18" s="43">
        <f t="shared" si="1"/>
        <v>90</v>
      </c>
      <c r="AF18" s="43">
        <f t="shared" si="1"/>
        <v>90</v>
      </c>
      <c r="AG18" s="43">
        <f t="shared" si="1"/>
        <v>90</v>
      </c>
      <c r="AH18" s="43"/>
      <c r="AI18" s="26"/>
      <c r="AJ18" s="26"/>
      <c r="AK18" s="26"/>
      <c r="AL18" s="24"/>
      <c r="AM18" s="24"/>
      <c r="AN18" s="24">
        <v>80055</v>
      </c>
      <c r="AO18" s="24">
        <v>47.81</v>
      </c>
      <c r="AP18" s="24">
        <f t="shared" si="6"/>
        <v>86.058000000000007</v>
      </c>
    </row>
    <row r="19" spans="1:42" x14ac:dyDescent="0.25">
      <c r="A19" s="3"/>
      <c r="B19" s="6">
        <v>6</v>
      </c>
      <c r="C19" s="71">
        <f>IFERROR(VLOOKUP($B19,$P$14:$V$514,5,0),"")</f>
        <v>99203</v>
      </c>
      <c r="D19" s="68" t="str">
        <f>IFERROR(VLOOKUP($B19,$P$14:$V$514,4,0),"")</f>
        <v>Office Visit</v>
      </c>
      <c r="E19" s="71" t="str">
        <f>IFERROR(VLOOKUP($B19,$P$14:$V$514,6,0),"")</f>
        <v>Office visit, new patient, typically 30 min</v>
      </c>
      <c r="F19" s="70">
        <f>IFERROR(VLOOKUP($B19,$P$14:$V$514,7,0),"")</f>
        <v>178</v>
      </c>
      <c r="G19" s="70">
        <f t="shared" si="0"/>
        <v>178</v>
      </c>
      <c r="H19" s="69">
        <f t="shared" si="2"/>
        <v>178</v>
      </c>
      <c r="I19" s="69">
        <f>IFERROR(VLOOKUP(B19,$P$14:$AH$514,VLOOKUP(I$11,$M$13:$N$23,2,0),0),"")</f>
        <v>163.76</v>
      </c>
      <c r="J19" s="5"/>
      <c r="K19" s="5"/>
      <c r="L19" s="5"/>
      <c r="M19" s="45" t="s">
        <v>552</v>
      </c>
      <c r="N19" s="33">
        <v>14</v>
      </c>
      <c r="O19" s="24"/>
      <c r="P19" s="44">
        <f>IFERROR(RANK(Q19,$Q$14:$Q$514,1),"")</f>
        <v>6</v>
      </c>
      <c r="Q19" s="39">
        <f t="shared" si="3"/>
        <v>1.0001899999999999</v>
      </c>
      <c r="R19" s="41"/>
      <c r="S19" s="41" t="s">
        <v>518</v>
      </c>
      <c r="T19" s="41">
        <v>99203</v>
      </c>
      <c r="U19" s="41" t="s">
        <v>21</v>
      </c>
      <c r="V19" s="41">
        <v>178</v>
      </c>
      <c r="W19" s="42">
        <v>163.76</v>
      </c>
      <c r="X19" s="42">
        <v>151.29999999999998</v>
      </c>
      <c r="Y19" s="42">
        <v>169.1</v>
      </c>
      <c r="Z19" s="42">
        <v>169.1</v>
      </c>
      <c r="AA19" s="43">
        <f t="shared" si="4"/>
        <v>151.29999999999998</v>
      </c>
      <c r="AB19" s="43">
        <f t="shared" si="1"/>
        <v>160.20000000000002</v>
      </c>
      <c r="AC19" s="46">
        <f>V19</f>
        <v>178</v>
      </c>
      <c r="AD19" s="43">
        <f t="shared" si="5"/>
        <v>133.5</v>
      </c>
      <c r="AE19" s="46">
        <f>V19</f>
        <v>178</v>
      </c>
      <c r="AF19" s="46">
        <f>V19</f>
        <v>178</v>
      </c>
      <c r="AG19" s="46">
        <f>V19</f>
        <v>178</v>
      </c>
      <c r="AH19" s="43"/>
      <c r="AI19" s="26"/>
      <c r="AJ19" s="26"/>
      <c r="AK19" s="26"/>
      <c r="AL19" s="24"/>
      <c r="AM19" s="24"/>
      <c r="AN19" s="24">
        <v>80061</v>
      </c>
      <c r="AO19" s="24">
        <v>13.39</v>
      </c>
      <c r="AP19" s="24">
        <f t="shared" si="6"/>
        <v>24.102</v>
      </c>
    </row>
    <row r="20" spans="1:42" x14ac:dyDescent="0.25">
      <c r="A20" s="3"/>
      <c r="B20" s="6">
        <v>7</v>
      </c>
      <c r="C20" s="71">
        <f>IFERROR(VLOOKUP($B20,$P$14:$V$514,5,0),"")</f>
        <v>99204</v>
      </c>
      <c r="D20" s="68" t="str">
        <f>IFERROR(VLOOKUP($B20,$P$14:$V$514,4,0),"")</f>
        <v>Office Visit</v>
      </c>
      <c r="E20" s="71" t="str">
        <f>IFERROR(VLOOKUP($B20,$P$14:$V$514,6,0),"")</f>
        <v>Office visit, new patient, typically 45 min</v>
      </c>
      <c r="F20" s="70">
        <f>IFERROR(VLOOKUP($B20,$P$14:$V$514,7,0),"")</f>
        <v>272</v>
      </c>
      <c r="G20" s="70">
        <f t="shared" si="0"/>
        <v>272</v>
      </c>
      <c r="H20" s="69">
        <f t="shared" si="2"/>
        <v>272</v>
      </c>
      <c r="I20" s="69">
        <f>IFERROR(VLOOKUP(B20,$P$14:$AH$514,VLOOKUP(I$11,$M$13:$N$23,2,0),0),"")</f>
        <v>250.24</v>
      </c>
      <c r="J20" s="5"/>
      <c r="K20" s="5"/>
      <c r="L20" s="5"/>
      <c r="M20" s="45" t="s">
        <v>553</v>
      </c>
      <c r="N20" s="33">
        <v>15</v>
      </c>
      <c r="O20" s="24"/>
      <c r="P20" s="44">
        <f>IFERROR(RANK(Q20,$Q$14:$Q$514,1),"")</f>
        <v>7</v>
      </c>
      <c r="Q20" s="39">
        <f t="shared" si="3"/>
        <v>1.0002</v>
      </c>
      <c r="R20" s="41"/>
      <c r="S20" s="41" t="s">
        <v>518</v>
      </c>
      <c r="T20" s="41">
        <v>99204</v>
      </c>
      <c r="U20" s="41" t="s">
        <v>22</v>
      </c>
      <c r="V20" s="41">
        <v>272</v>
      </c>
      <c r="W20" s="42">
        <v>250.24</v>
      </c>
      <c r="X20" s="42">
        <v>231.2</v>
      </c>
      <c r="Y20" s="42">
        <v>258.39999999999998</v>
      </c>
      <c r="Z20" s="42">
        <v>258.39999999999998</v>
      </c>
      <c r="AA20" s="43">
        <f t="shared" si="4"/>
        <v>231.2</v>
      </c>
      <c r="AB20" s="43">
        <f t="shared" si="1"/>
        <v>244.8</v>
      </c>
      <c r="AC20" s="46">
        <f t="shared" ref="AC20:AC21" si="7">V20</f>
        <v>272</v>
      </c>
      <c r="AD20" s="43">
        <f t="shared" si="5"/>
        <v>204</v>
      </c>
      <c r="AE20" s="46">
        <f t="shared" ref="AE20:AE21" si="8">V20</f>
        <v>272</v>
      </c>
      <c r="AF20" s="46">
        <f t="shared" ref="AF20:AF21" si="9">V20</f>
        <v>272</v>
      </c>
      <c r="AG20" s="46">
        <f t="shared" ref="AG20:AG21" si="10">V20</f>
        <v>272</v>
      </c>
      <c r="AH20" s="43"/>
      <c r="AI20" s="26"/>
      <c r="AJ20" s="26"/>
      <c r="AK20" s="26"/>
      <c r="AL20" s="24"/>
      <c r="AM20" s="24"/>
      <c r="AN20" s="24">
        <v>80069</v>
      </c>
      <c r="AO20" s="24">
        <v>8.68</v>
      </c>
      <c r="AP20" s="24">
        <f t="shared" si="6"/>
        <v>15.624000000000001</v>
      </c>
    </row>
    <row r="21" spans="1:42" x14ac:dyDescent="0.25">
      <c r="A21" s="3"/>
      <c r="B21" s="6">
        <v>8</v>
      </c>
      <c r="C21" s="71">
        <f>IFERROR(VLOOKUP($B21,$P$14:$V$514,5,0),"")</f>
        <v>99205</v>
      </c>
      <c r="D21" s="68" t="str">
        <f>IFERROR(VLOOKUP($B21,$P$14:$V$514,4,0),"")</f>
        <v>Office Visit</v>
      </c>
      <c r="E21" s="71" t="str">
        <f>IFERROR(VLOOKUP($B21,$P$14:$V$514,6,0),"")</f>
        <v>Office visit, new patient, typically 60 min</v>
      </c>
      <c r="F21" s="70">
        <f>IFERROR(VLOOKUP($B21,$P$14:$V$514,7,0),"")</f>
        <v>349</v>
      </c>
      <c r="G21" s="70">
        <f t="shared" si="0"/>
        <v>349</v>
      </c>
      <c r="H21" s="69">
        <f t="shared" si="2"/>
        <v>349</v>
      </c>
      <c r="I21" s="69">
        <f>IFERROR(VLOOKUP(B21,$P$14:$AH$514,VLOOKUP(I$11,$M$13:$N$23,2,0),0),"")</f>
        <v>321.08</v>
      </c>
      <c r="J21" s="5"/>
      <c r="K21" s="5"/>
      <c r="L21" s="5"/>
      <c r="M21" s="45" t="s">
        <v>554</v>
      </c>
      <c r="N21" s="33">
        <v>16</v>
      </c>
      <c r="O21" s="24"/>
      <c r="P21" s="44">
        <f>IFERROR(RANK(Q21,$Q$14:$Q$514,1),"")</f>
        <v>8</v>
      </c>
      <c r="Q21" s="39">
        <f t="shared" si="3"/>
        <v>1.00021</v>
      </c>
      <c r="R21" s="41"/>
      <c r="S21" s="41" t="s">
        <v>518</v>
      </c>
      <c r="T21" s="41">
        <v>99205</v>
      </c>
      <c r="U21" s="41" t="s">
        <v>23</v>
      </c>
      <c r="V21" s="41">
        <v>349</v>
      </c>
      <c r="W21" s="42">
        <v>321.08</v>
      </c>
      <c r="X21" s="42">
        <v>296.64999999999998</v>
      </c>
      <c r="Y21" s="42">
        <v>331.55</v>
      </c>
      <c r="Z21" s="42">
        <v>331.55</v>
      </c>
      <c r="AA21" s="43">
        <f t="shared" si="4"/>
        <v>296.64999999999998</v>
      </c>
      <c r="AB21" s="43">
        <f t="shared" si="1"/>
        <v>314.10000000000002</v>
      </c>
      <c r="AC21" s="46">
        <f t="shared" si="7"/>
        <v>349</v>
      </c>
      <c r="AD21" s="43">
        <f t="shared" si="5"/>
        <v>261.75</v>
      </c>
      <c r="AE21" s="46">
        <f t="shared" si="8"/>
        <v>349</v>
      </c>
      <c r="AF21" s="46">
        <f t="shared" si="9"/>
        <v>349</v>
      </c>
      <c r="AG21" s="46">
        <f t="shared" si="10"/>
        <v>349</v>
      </c>
      <c r="AH21" s="43"/>
      <c r="AI21" s="26"/>
      <c r="AJ21" s="26"/>
      <c r="AK21" s="26"/>
      <c r="AL21" s="24"/>
      <c r="AM21" s="24"/>
      <c r="AN21" s="24">
        <v>80069</v>
      </c>
      <c r="AO21" s="24">
        <v>8.68</v>
      </c>
      <c r="AP21" s="24">
        <f t="shared" si="6"/>
        <v>15.624000000000001</v>
      </c>
    </row>
    <row r="22" spans="1:42" x14ac:dyDescent="0.25">
      <c r="A22" s="3"/>
      <c r="B22" s="6">
        <v>9</v>
      </c>
      <c r="C22" s="71">
        <f>IFERROR(VLOOKUP($B22,$P$14:$V$514,5,0),"")</f>
        <v>99243</v>
      </c>
      <c r="D22" s="68" t="str">
        <f>IFERROR(VLOOKUP($B22,$P$14:$V$514,4,0),"")</f>
        <v>Office Visit</v>
      </c>
      <c r="E22" s="71" t="str">
        <f>IFERROR(VLOOKUP($B22,$P$14:$V$514,6,0),"")</f>
        <v>Patient office consultation, typically 40 min</v>
      </c>
      <c r="F22" s="70">
        <f>IFERROR(VLOOKUP($B22,$P$14:$V$514,7,0),"")</f>
        <v>201</v>
      </c>
      <c r="G22" s="70">
        <f t="shared" si="0"/>
        <v>201</v>
      </c>
      <c r="H22" s="69">
        <f t="shared" si="2"/>
        <v>201</v>
      </c>
      <c r="I22" s="69">
        <f>IFERROR(VLOOKUP(B22,$P$14:$AH$514,VLOOKUP(I$11,$M$13:$N$23,2,0),0),"")</f>
        <v>184.92</v>
      </c>
      <c r="J22" s="5"/>
      <c r="K22" s="5"/>
      <c r="L22" s="5"/>
      <c r="M22" s="45" t="s">
        <v>563</v>
      </c>
      <c r="N22" s="33">
        <v>17</v>
      </c>
      <c r="O22" s="24"/>
      <c r="P22" s="44">
        <f>IFERROR(RANK(Q22,$Q$14:$Q$514,1),"")</f>
        <v>9</v>
      </c>
      <c r="Q22" s="39">
        <f t="shared" si="3"/>
        <v>1.0002200000000001</v>
      </c>
      <c r="R22" s="41"/>
      <c r="S22" s="41" t="s">
        <v>518</v>
      </c>
      <c r="T22" s="41">
        <v>99243</v>
      </c>
      <c r="U22" s="41" t="s">
        <v>24</v>
      </c>
      <c r="V22" s="41">
        <v>201</v>
      </c>
      <c r="W22" s="42">
        <v>184.92</v>
      </c>
      <c r="X22" s="42">
        <v>170.85</v>
      </c>
      <c r="Y22" s="42">
        <v>190.95</v>
      </c>
      <c r="Z22" s="42">
        <v>190.95</v>
      </c>
      <c r="AA22" s="43">
        <f t="shared" si="4"/>
        <v>170.85</v>
      </c>
      <c r="AB22" s="43">
        <f t="shared" si="1"/>
        <v>180.9</v>
      </c>
      <c r="AC22" s="43">
        <f t="shared" si="1"/>
        <v>100.5</v>
      </c>
      <c r="AD22" s="43">
        <f t="shared" si="5"/>
        <v>150.75</v>
      </c>
      <c r="AE22" s="43">
        <f t="shared" si="1"/>
        <v>100.5</v>
      </c>
      <c r="AF22" s="43">
        <f t="shared" si="1"/>
        <v>100.5</v>
      </c>
      <c r="AG22" s="43">
        <f t="shared" si="1"/>
        <v>100.5</v>
      </c>
      <c r="AH22" s="43"/>
      <c r="AI22" s="26"/>
      <c r="AJ22" s="26"/>
      <c r="AK22" s="26"/>
      <c r="AL22" s="24"/>
      <c r="AM22" s="24"/>
      <c r="AN22" s="24">
        <v>80074</v>
      </c>
      <c r="AO22" s="24">
        <v>47.63</v>
      </c>
      <c r="AP22" s="24">
        <f t="shared" si="6"/>
        <v>85.734000000000009</v>
      </c>
    </row>
    <row r="23" spans="1:42" x14ac:dyDescent="0.25">
      <c r="A23" s="3"/>
      <c r="B23" s="6">
        <v>10</v>
      </c>
      <c r="C23" s="71">
        <f>IFERROR(VLOOKUP($B23,$P$14:$V$514,5,0),"")</f>
        <v>99244</v>
      </c>
      <c r="D23" s="68" t="str">
        <f>IFERROR(VLOOKUP($B23,$P$14:$V$514,4,0),"")</f>
        <v>Office Visit</v>
      </c>
      <c r="E23" s="71" t="str">
        <f>IFERROR(VLOOKUP($B23,$P$14:$V$514,6,0),"")</f>
        <v>Patient office consultation, typically 60 min</v>
      </c>
      <c r="F23" s="70">
        <f>IFERROR(VLOOKUP($B23,$P$14:$V$514,7,0),"")</f>
        <v>301</v>
      </c>
      <c r="G23" s="70">
        <f t="shared" si="0"/>
        <v>301</v>
      </c>
      <c r="H23" s="69">
        <f t="shared" si="2"/>
        <v>301</v>
      </c>
      <c r="I23" s="69">
        <f>IFERROR(VLOOKUP(B23,$P$14:$AH$514,VLOOKUP(I$11,$M$13:$N$23,2,0),0),"")</f>
        <v>276.95</v>
      </c>
      <c r="J23" s="5"/>
      <c r="K23" s="5"/>
      <c r="L23" s="5"/>
      <c r="M23" s="45" t="s">
        <v>562</v>
      </c>
      <c r="N23" s="33">
        <v>18</v>
      </c>
      <c r="O23" s="24"/>
      <c r="P23" s="44">
        <f>IFERROR(RANK(Q23,$Q$14:$Q$514,1),"")</f>
        <v>10</v>
      </c>
      <c r="Q23" s="39">
        <f t="shared" si="3"/>
        <v>1.00023</v>
      </c>
      <c r="R23" s="41"/>
      <c r="S23" s="41" t="s">
        <v>518</v>
      </c>
      <c r="T23" s="41">
        <v>99244</v>
      </c>
      <c r="U23" s="41" t="s">
        <v>25</v>
      </c>
      <c r="V23" s="41">
        <v>301</v>
      </c>
      <c r="W23" s="42">
        <v>276.95</v>
      </c>
      <c r="X23" s="42">
        <v>255.85</v>
      </c>
      <c r="Y23" s="42">
        <v>285.95</v>
      </c>
      <c r="Z23" s="42">
        <v>285.95</v>
      </c>
      <c r="AA23" s="43">
        <f t="shared" si="4"/>
        <v>255.85</v>
      </c>
      <c r="AB23" s="43">
        <f t="shared" si="1"/>
        <v>270.90000000000003</v>
      </c>
      <c r="AC23" s="43">
        <f t="shared" si="1"/>
        <v>150.5</v>
      </c>
      <c r="AD23" s="43">
        <f t="shared" si="5"/>
        <v>225.75</v>
      </c>
      <c r="AE23" s="43">
        <f t="shared" si="1"/>
        <v>150.5</v>
      </c>
      <c r="AF23" s="43">
        <f t="shared" si="1"/>
        <v>150.5</v>
      </c>
      <c r="AG23" s="43">
        <f t="shared" si="1"/>
        <v>150.5</v>
      </c>
      <c r="AH23" s="43"/>
      <c r="AI23" s="26"/>
      <c r="AJ23" s="26"/>
      <c r="AK23" s="26"/>
      <c r="AL23" s="24"/>
      <c r="AM23" s="24"/>
      <c r="AN23" s="24">
        <v>80076</v>
      </c>
      <c r="AO23" s="24">
        <v>8.17</v>
      </c>
      <c r="AP23" s="24">
        <f t="shared" si="6"/>
        <v>14.706</v>
      </c>
    </row>
    <row r="24" spans="1:42" x14ac:dyDescent="0.25">
      <c r="A24" s="3"/>
      <c r="B24" s="6">
        <v>11</v>
      </c>
      <c r="C24" s="71">
        <f>IFERROR(VLOOKUP($B24,$P$14:$V$514,5,0),"")</f>
        <v>99385</v>
      </c>
      <c r="D24" s="68" t="str">
        <f>IFERROR(VLOOKUP($B24,$P$14:$V$514,4,0),"")</f>
        <v>Office Visit</v>
      </c>
      <c r="E24" s="71" t="str">
        <f>IFERROR(VLOOKUP($B24,$P$14:$V$514,6,0),"")</f>
        <v>Initial new patient preventive medicine evaluation (18-39 years)</v>
      </c>
      <c r="F24" s="70">
        <f>IFERROR(VLOOKUP($B24,$P$14:$V$514,7,0),"")</f>
        <v>220</v>
      </c>
      <c r="G24" s="70">
        <f t="shared" si="0"/>
        <v>220</v>
      </c>
      <c r="H24" s="69">
        <f t="shared" si="2"/>
        <v>220</v>
      </c>
      <c r="I24" s="69">
        <f>IFERROR(VLOOKUP(B24,$P$14:$AH$514,VLOOKUP(I$11,$M$13:$N$23,2,0),0),"")</f>
        <v>202.4</v>
      </c>
      <c r="J24" s="5"/>
      <c r="K24" s="5"/>
      <c r="L24" s="5"/>
      <c r="M24" s="24"/>
      <c r="N24" s="24"/>
      <c r="O24" s="24"/>
      <c r="P24" s="44">
        <f>IFERROR(RANK(Q24,$Q$14:$Q$514,1),"")</f>
        <v>11</v>
      </c>
      <c r="Q24" s="39">
        <f t="shared" si="3"/>
        <v>1.00024</v>
      </c>
      <c r="R24" s="41"/>
      <c r="S24" s="41" t="s">
        <v>518</v>
      </c>
      <c r="T24" s="41">
        <v>99385</v>
      </c>
      <c r="U24" s="41" t="s">
        <v>26</v>
      </c>
      <c r="V24" s="41">
        <v>220</v>
      </c>
      <c r="W24" s="42">
        <v>202.4</v>
      </c>
      <c r="X24" s="42">
        <v>187</v>
      </c>
      <c r="Y24" s="42">
        <v>209</v>
      </c>
      <c r="Z24" s="42">
        <v>209</v>
      </c>
      <c r="AA24" s="43">
        <f t="shared" si="4"/>
        <v>187</v>
      </c>
      <c r="AB24" s="43">
        <f t="shared" si="1"/>
        <v>198</v>
      </c>
      <c r="AC24" s="43">
        <f t="shared" si="1"/>
        <v>110</v>
      </c>
      <c r="AD24" s="43">
        <f t="shared" si="5"/>
        <v>165</v>
      </c>
      <c r="AE24" s="43">
        <f t="shared" si="1"/>
        <v>110</v>
      </c>
      <c r="AF24" s="43">
        <f t="shared" si="1"/>
        <v>110</v>
      </c>
      <c r="AG24" s="43">
        <f t="shared" si="1"/>
        <v>110</v>
      </c>
      <c r="AH24" s="43"/>
      <c r="AI24" s="26"/>
      <c r="AJ24" s="26"/>
      <c r="AK24" s="26"/>
      <c r="AL24" s="24"/>
      <c r="AM24" s="24"/>
      <c r="AN24" s="24">
        <v>80076</v>
      </c>
      <c r="AO24" s="24">
        <v>8.17</v>
      </c>
      <c r="AP24" s="24">
        <f t="shared" si="6"/>
        <v>14.706</v>
      </c>
    </row>
    <row r="25" spans="1:42" x14ac:dyDescent="0.25">
      <c r="A25" s="3"/>
      <c r="B25" s="6">
        <v>12</v>
      </c>
      <c r="C25" s="71">
        <f>IFERROR(VLOOKUP($B25,$P$14:$V$514,5,0),"")</f>
        <v>99386</v>
      </c>
      <c r="D25" s="68" t="str">
        <f>IFERROR(VLOOKUP($B25,$P$14:$V$514,4,0),"")</f>
        <v>Office Visit</v>
      </c>
      <c r="E25" s="71" t="str">
        <f>IFERROR(VLOOKUP($B25,$P$14:$V$514,6,0),"")</f>
        <v>Initial new patient preventive medicine evaluation (40-64 years)</v>
      </c>
      <c r="F25" s="70">
        <f>IFERROR(VLOOKUP($B25,$P$14:$V$514,7,0),"")</f>
        <v>255</v>
      </c>
      <c r="G25" s="70">
        <f t="shared" si="0"/>
        <v>255</v>
      </c>
      <c r="H25" s="69">
        <f t="shared" si="2"/>
        <v>255</v>
      </c>
      <c r="I25" s="69">
        <f>IFERROR(VLOOKUP(B25,$P$14:$AH$514,VLOOKUP(I$11,$M$13:$N$23,2,0),0),"")</f>
        <v>234.6</v>
      </c>
      <c r="J25" s="5"/>
      <c r="K25" s="5"/>
      <c r="L25" s="5"/>
      <c r="M25" s="24"/>
      <c r="N25" s="24"/>
      <c r="O25" s="24"/>
      <c r="P25" s="44">
        <f>IFERROR(RANK(Q25,$Q$14:$Q$514,1),"")</f>
        <v>12</v>
      </c>
      <c r="Q25" s="39">
        <f t="shared" si="3"/>
        <v>1.0002500000000001</v>
      </c>
      <c r="R25" s="41"/>
      <c r="S25" s="41" t="s">
        <v>518</v>
      </c>
      <c r="T25" s="41">
        <v>99386</v>
      </c>
      <c r="U25" s="41" t="s">
        <v>27</v>
      </c>
      <c r="V25" s="41">
        <v>255</v>
      </c>
      <c r="W25" s="42">
        <v>234.6</v>
      </c>
      <c r="X25" s="42">
        <v>216.75</v>
      </c>
      <c r="Y25" s="42">
        <v>242.25</v>
      </c>
      <c r="Z25" s="42">
        <v>242.25</v>
      </c>
      <c r="AA25" s="43">
        <f t="shared" si="4"/>
        <v>216.75</v>
      </c>
      <c r="AB25" s="43">
        <f t="shared" si="1"/>
        <v>229.5</v>
      </c>
      <c r="AC25" s="43">
        <f t="shared" si="1"/>
        <v>127.5</v>
      </c>
      <c r="AD25" s="43">
        <f t="shared" si="5"/>
        <v>191.25</v>
      </c>
      <c r="AE25" s="43">
        <f t="shared" si="1"/>
        <v>127.5</v>
      </c>
      <c r="AF25" s="43">
        <f t="shared" si="1"/>
        <v>127.5</v>
      </c>
      <c r="AG25" s="43">
        <f t="shared" si="1"/>
        <v>127.5</v>
      </c>
      <c r="AH25" s="43"/>
      <c r="AI25" s="26"/>
      <c r="AJ25" s="26"/>
      <c r="AK25" s="26"/>
      <c r="AL25" s="24"/>
      <c r="AM25" s="24"/>
      <c r="AN25" s="24">
        <v>80162</v>
      </c>
      <c r="AO25" s="24">
        <v>13.28</v>
      </c>
      <c r="AP25" s="24">
        <f t="shared" si="6"/>
        <v>23.904</v>
      </c>
    </row>
    <row r="26" spans="1:42" x14ac:dyDescent="0.25">
      <c r="A26" s="3"/>
      <c r="B26" s="6">
        <v>13</v>
      </c>
      <c r="C26" s="71">
        <f>IFERROR(VLOOKUP($B26,$P$14:$V$514,5,0),"")</f>
        <v>80048</v>
      </c>
      <c r="D26" s="68" t="str">
        <f>IFERROR(VLOOKUP($B26,$P$14:$V$514,4,0),"")</f>
        <v>Laboratory</v>
      </c>
      <c r="E26" s="71" t="str">
        <f>IFERROR(VLOOKUP($B26,$P$14:$V$514,6,0),"")</f>
        <v>Basic Metabolic Panel</v>
      </c>
      <c r="F26" s="70">
        <f>IFERROR(VLOOKUP($B26,$P$14:$V$514,7,0),"")</f>
        <v>32.299999999999997</v>
      </c>
      <c r="G26" s="70">
        <f t="shared" si="0"/>
        <v>32.299999999999997</v>
      </c>
      <c r="H26" s="69">
        <f t="shared" si="2"/>
        <v>32.299999999999997</v>
      </c>
      <c r="I26" s="69">
        <f>IFERROR(VLOOKUP(B26,$P$14:$AH$514,VLOOKUP(I$11,$M$13:$N$23,2,0),0),"")</f>
        <v>29.72</v>
      </c>
      <c r="J26" s="5"/>
      <c r="K26" s="5"/>
      <c r="L26" s="5"/>
      <c r="M26" s="24"/>
      <c r="N26" s="24"/>
      <c r="O26" s="24"/>
      <c r="P26" s="44">
        <f>IFERROR(RANK(Q26,$Q$14:$Q$514,1),"")</f>
        <v>13</v>
      </c>
      <c r="Q26" s="39">
        <f t="shared" si="3"/>
        <v>1.0002599999999999</v>
      </c>
      <c r="R26" s="41"/>
      <c r="S26" s="41" t="s">
        <v>519</v>
      </c>
      <c r="T26" s="41">
        <v>80048</v>
      </c>
      <c r="U26" s="41" t="s">
        <v>28</v>
      </c>
      <c r="V26" s="41">
        <v>32.299999999999997</v>
      </c>
      <c r="W26" s="42">
        <v>29.72</v>
      </c>
      <c r="X26" s="42">
        <v>27.454999999999998</v>
      </c>
      <c r="Y26" s="42">
        <v>30.684999999999995</v>
      </c>
      <c r="Z26" s="42">
        <v>30.684999999999995</v>
      </c>
      <c r="AA26" s="43">
        <f t="shared" si="4"/>
        <v>27.454999999999998</v>
      </c>
      <c r="AB26" s="43">
        <f t="shared" si="1"/>
        <v>29.069999999999997</v>
      </c>
      <c r="AC26" s="43">
        <f t="shared" si="1"/>
        <v>16.149999999999999</v>
      </c>
      <c r="AD26" s="43">
        <f t="shared" si="5"/>
        <v>15.228000000000002</v>
      </c>
      <c r="AE26" s="43">
        <f t="shared" si="1"/>
        <v>16.149999999999999</v>
      </c>
      <c r="AF26" s="43">
        <f t="shared" si="1"/>
        <v>16.149999999999999</v>
      </c>
      <c r="AG26" s="43">
        <f t="shared" si="1"/>
        <v>16.149999999999999</v>
      </c>
      <c r="AH26" s="43"/>
      <c r="AI26" s="26"/>
      <c r="AJ26" s="26"/>
      <c r="AK26" s="26"/>
      <c r="AL26" s="24"/>
      <c r="AM26" s="24"/>
      <c r="AN26" s="24">
        <v>80164</v>
      </c>
      <c r="AO26" s="24">
        <v>13.54</v>
      </c>
      <c r="AP26" s="24">
        <f t="shared" si="6"/>
        <v>24.372</v>
      </c>
    </row>
    <row r="27" spans="1:42" x14ac:dyDescent="0.25">
      <c r="A27" s="3"/>
      <c r="B27" s="6">
        <v>14</v>
      </c>
      <c r="C27" s="71">
        <f>IFERROR(VLOOKUP($B27,$P$14:$V$514,5,0),"")</f>
        <v>80053</v>
      </c>
      <c r="D27" s="68" t="str">
        <f>IFERROR(VLOOKUP($B27,$P$14:$V$514,4,0),"")</f>
        <v>Laboratory</v>
      </c>
      <c r="E27" s="71" t="str">
        <f>IFERROR(VLOOKUP($B27,$P$14:$V$514,6,0),"")</f>
        <v>Blood test, comprehensive group of blood chemicals</v>
      </c>
      <c r="F27" s="70">
        <f>IFERROR(VLOOKUP($B27,$P$14:$V$514,7,0),"")</f>
        <v>116.5</v>
      </c>
      <c r="G27" s="70">
        <f t="shared" si="0"/>
        <v>116.5</v>
      </c>
      <c r="H27" s="69">
        <f t="shared" si="2"/>
        <v>116.5</v>
      </c>
      <c r="I27" s="69">
        <f>IFERROR(VLOOKUP(B27,$P$14:$AH$514,VLOOKUP(I$11,$M$13:$N$23,2,0),0),"")</f>
        <v>107.18</v>
      </c>
      <c r="J27" s="5"/>
      <c r="K27" s="5"/>
      <c r="L27" s="5"/>
      <c r="M27" s="24"/>
      <c r="N27" s="24"/>
      <c r="O27" s="24"/>
      <c r="P27" s="44">
        <f>IFERROR(RANK(Q27,$Q$14:$Q$514,1),"")</f>
        <v>14</v>
      </c>
      <c r="Q27" s="39">
        <f t="shared" si="3"/>
        <v>1.00027</v>
      </c>
      <c r="R27" s="41"/>
      <c r="S27" s="41" t="s">
        <v>519</v>
      </c>
      <c r="T27" s="41">
        <v>80053</v>
      </c>
      <c r="U27" s="41" t="s">
        <v>29</v>
      </c>
      <c r="V27" s="41">
        <v>116.5</v>
      </c>
      <c r="W27" s="42">
        <v>107.18</v>
      </c>
      <c r="X27" s="42">
        <v>99.024999999999991</v>
      </c>
      <c r="Y27" s="42">
        <v>110.675</v>
      </c>
      <c r="Z27" s="42">
        <v>110.675</v>
      </c>
      <c r="AA27" s="43">
        <f t="shared" si="4"/>
        <v>99.024999999999991</v>
      </c>
      <c r="AB27" s="43">
        <f t="shared" si="1"/>
        <v>104.85000000000001</v>
      </c>
      <c r="AC27" s="43">
        <f t="shared" si="1"/>
        <v>58.25</v>
      </c>
      <c r="AD27" s="43">
        <f t="shared" si="5"/>
        <v>19.008000000000003</v>
      </c>
      <c r="AE27" s="43">
        <f t="shared" si="1"/>
        <v>58.25</v>
      </c>
      <c r="AF27" s="43">
        <f t="shared" si="1"/>
        <v>58.25</v>
      </c>
      <c r="AG27" s="43">
        <f t="shared" si="1"/>
        <v>58.25</v>
      </c>
      <c r="AH27" s="43"/>
      <c r="AI27" s="26"/>
      <c r="AJ27" s="26"/>
      <c r="AK27" s="26"/>
      <c r="AL27" s="24"/>
      <c r="AM27" s="24"/>
      <c r="AN27" s="24">
        <v>80178</v>
      </c>
      <c r="AO27" s="24">
        <v>6.61</v>
      </c>
      <c r="AP27" s="24">
        <f t="shared" si="6"/>
        <v>11.898000000000001</v>
      </c>
    </row>
    <row r="28" spans="1:42" x14ac:dyDescent="0.25">
      <c r="A28" s="3"/>
      <c r="B28" s="6">
        <v>15</v>
      </c>
      <c r="C28" s="71">
        <f>IFERROR(VLOOKUP($B28,$P$14:$V$514,5,0),"")</f>
        <v>80055</v>
      </c>
      <c r="D28" s="68" t="str">
        <f>IFERROR(VLOOKUP($B28,$P$14:$V$514,4,0),"")</f>
        <v>Laboratory</v>
      </c>
      <c r="E28" s="71" t="str">
        <f>IFERROR(VLOOKUP($B28,$P$14:$V$514,6,0),"")</f>
        <v>Obstetric Panel</v>
      </c>
      <c r="F28" s="70">
        <f>IFERROR(VLOOKUP($B28,$P$14:$V$514,7,0),"")</f>
        <v>245.05</v>
      </c>
      <c r="G28" s="70">
        <f t="shared" si="0"/>
        <v>245.05</v>
      </c>
      <c r="H28" s="69">
        <f t="shared" si="2"/>
        <v>245.05</v>
      </c>
      <c r="I28" s="69">
        <f>IFERROR(VLOOKUP(B28,$P$14:$AH$514,VLOOKUP(I$11,$M$13:$N$23,2,0),0),"")</f>
        <v>225.45</v>
      </c>
      <c r="J28" s="5"/>
      <c r="K28" s="5"/>
      <c r="L28" s="5"/>
      <c r="M28" s="24"/>
      <c r="N28" s="24"/>
      <c r="O28" s="24"/>
      <c r="P28" s="44">
        <f>IFERROR(RANK(Q28,$Q$14:$Q$514,1),"")</f>
        <v>15</v>
      </c>
      <c r="Q28" s="39">
        <f t="shared" si="3"/>
        <v>1.0002800000000001</v>
      </c>
      <c r="R28" s="41"/>
      <c r="S28" s="41" t="s">
        <v>519</v>
      </c>
      <c r="T28" s="41">
        <v>80055</v>
      </c>
      <c r="U28" s="41" t="s">
        <v>30</v>
      </c>
      <c r="V28" s="41">
        <v>245.05</v>
      </c>
      <c r="W28" s="42">
        <v>225.45</v>
      </c>
      <c r="X28" s="42">
        <v>208.29250000000002</v>
      </c>
      <c r="Y28" s="42">
        <v>232.79750000000001</v>
      </c>
      <c r="Z28" s="42">
        <v>232.79750000000001</v>
      </c>
      <c r="AA28" s="43">
        <f t="shared" si="4"/>
        <v>208.29250000000002</v>
      </c>
      <c r="AB28" s="43">
        <f t="shared" si="1"/>
        <v>220.54500000000002</v>
      </c>
      <c r="AC28" s="43">
        <f t="shared" si="1"/>
        <v>122.52500000000001</v>
      </c>
      <c r="AD28" s="43">
        <f t="shared" si="5"/>
        <v>86.058000000000007</v>
      </c>
      <c r="AE28" s="43">
        <f t="shared" si="1"/>
        <v>122.52500000000001</v>
      </c>
      <c r="AF28" s="43">
        <f t="shared" si="1"/>
        <v>122.52500000000001</v>
      </c>
      <c r="AG28" s="43">
        <f t="shared" si="1"/>
        <v>122.52500000000001</v>
      </c>
      <c r="AH28" s="43"/>
      <c r="AI28" s="26"/>
      <c r="AJ28" s="26"/>
      <c r="AK28" s="26"/>
      <c r="AL28" s="24"/>
      <c r="AM28" s="24"/>
      <c r="AN28" s="24">
        <v>80184</v>
      </c>
      <c r="AO28" s="24">
        <v>15.3</v>
      </c>
      <c r="AP28" s="24">
        <f t="shared" si="6"/>
        <v>27.540000000000003</v>
      </c>
    </row>
    <row r="29" spans="1:42" x14ac:dyDescent="0.25">
      <c r="A29" s="3"/>
      <c r="B29" s="6">
        <v>16</v>
      </c>
      <c r="C29" s="71">
        <f>IFERROR(VLOOKUP($B29,$P$14:$V$514,5,0),"")</f>
        <v>80061</v>
      </c>
      <c r="D29" s="68" t="str">
        <f>IFERROR(VLOOKUP($B29,$P$14:$V$514,4,0),"")</f>
        <v>Laboratory</v>
      </c>
      <c r="E29" s="71" t="str">
        <f>IFERROR(VLOOKUP($B29,$P$14:$V$514,6,0),"")</f>
        <v>Lipid Profile</v>
      </c>
      <c r="F29" s="70">
        <f>IFERROR(VLOOKUP($B29,$P$14:$V$514,7,0),"")</f>
        <v>65</v>
      </c>
      <c r="G29" s="70">
        <f t="shared" si="0"/>
        <v>65</v>
      </c>
      <c r="H29" s="69">
        <f t="shared" si="2"/>
        <v>65</v>
      </c>
      <c r="I29" s="69">
        <f>IFERROR(VLOOKUP(B29,$P$14:$AH$514,VLOOKUP(I$11,$M$13:$N$23,2,0),0),"")</f>
        <v>59.8</v>
      </c>
      <c r="J29" s="5"/>
      <c r="K29" s="5"/>
      <c r="L29" s="5"/>
      <c r="M29" s="24"/>
      <c r="N29" s="24"/>
      <c r="O29" s="24"/>
      <c r="P29" s="44">
        <f>IFERROR(RANK(Q29,$Q$14:$Q$514,1),"")</f>
        <v>16</v>
      </c>
      <c r="Q29" s="39">
        <f t="shared" si="3"/>
        <v>1.0002899999999999</v>
      </c>
      <c r="R29" s="41"/>
      <c r="S29" s="41" t="s">
        <v>519</v>
      </c>
      <c r="T29" s="41">
        <v>80061</v>
      </c>
      <c r="U29" s="41" t="s">
        <v>31</v>
      </c>
      <c r="V29" s="41">
        <v>65</v>
      </c>
      <c r="W29" s="42">
        <v>59.8</v>
      </c>
      <c r="X29" s="42">
        <v>55.25</v>
      </c>
      <c r="Y29" s="42">
        <v>61.75</v>
      </c>
      <c r="Z29" s="42">
        <v>61.75</v>
      </c>
      <c r="AA29" s="43">
        <f t="shared" si="4"/>
        <v>55.25</v>
      </c>
      <c r="AB29" s="43">
        <f t="shared" si="1"/>
        <v>58.5</v>
      </c>
      <c r="AC29" s="43">
        <f t="shared" si="1"/>
        <v>32.5</v>
      </c>
      <c r="AD29" s="43">
        <f t="shared" si="5"/>
        <v>24.102</v>
      </c>
      <c r="AE29" s="43">
        <f t="shared" si="1"/>
        <v>32.5</v>
      </c>
      <c r="AF29" s="43">
        <f t="shared" si="1"/>
        <v>32.5</v>
      </c>
      <c r="AG29" s="43">
        <f t="shared" si="1"/>
        <v>32.5</v>
      </c>
      <c r="AH29" s="43"/>
      <c r="AI29" s="26"/>
      <c r="AJ29" s="26"/>
      <c r="AK29" s="26"/>
      <c r="AL29" s="24"/>
      <c r="AM29" s="24"/>
      <c r="AN29" s="24">
        <v>80202</v>
      </c>
      <c r="AO29" s="24">
        <v>13.54</v>
      </c>
      <c r="AP29" s="24">
        <f t="shared" si="6"/>
        <v>24.372</v>
      </c>
    </row>
    <row r="30" spans="1:42" x14ac:dyDescent="0.25">
      <c r="A30" s="3"/>
      <c r="B30" s="6">
        <v>17</v>
      </c>
      <c r="C30" s="71">
        <f>IFERROR(VLOOKUP($B30,$P$14:$V$514,5,0),"")</f>
        <v>80069</v>
      </c>
      <c r="D30" s="68" t="str">
        <f>IFERROR(VLOOKUP($B30,$P$14:$V$514,4,0),"")</f>
        <v>Laboratory</v>
      </c>
      <c r="E30" s="71" t="str">
        <f>IFERROR(VLOOKUP($B30,$P$14:$V$514,6,0),"")</f>
        <v>Kidney function panel</v>
      </c>
      <c r="F30" s="70">
        <f>IFERROR(VLOOKUP($B30,$P$14:$V$514,7,0),"")</f>
        <v>76.650000000000006</v>
      </c>
      <c r="G30" s="70">
        <f t="shared" si="0"/>
        <v>76.650000000000006</v>
      </c>
      <c r="H30" s="69">
        <f t="shared" si="2"/>
        <v>76.650000000000006</v>
      </c>
      <c r="I30" s="69">
        <f>IFERROR(VLOOKUP(B30,$P$14:$AH$514,VLOOKUP(I$11,$M$13:$N$23,2,0),0),"")</f>
        <v>70.52</v>
      </c>
      <c r="J30" s="5"/>
      <c r="K30" s="5"/>
      <c r="L30" s="5"/>
      <c r="M30" s="24"/>
      <c r="N30" s="24"/>
      <c r="O30" s="24"/>
      <c r="P30" s="44">
        <f>IFERROR(RANK(Q30,$Q$14:$Q$514,1),"")</f>
        <v>17</v>
      </c>
      <c r="Q30" s="39">
        <f t="shared" si="3"/>
        <v>1.0003</v>
      </c>
      <c r="R30" s="41"/>
      <c r="S30" s="41" t="s">
        <v>519</v>
      </c>
      <c r="T30" s="41">
        <v>80069</v>
      </c>
      <c r="U30" s="41" t="s">
        <v>32</v>
      </c>
      <c r="V30" s="41">
        <v>76.650000000000006</v>
      </c>
      <c r="W30" s="42">
        <v>70.52</v>
      </c>
      <c r="X30" s="42">
        <v>65.152500000000003</v>
      </c>
      <c r="Y30" s="42">
        <v>72.817499999999995</v>
      </c>
      <c r="Z30" s="42">
        <v>72.817499999999995</v>
      </c>
      <c r="AA30" s="43">
        <f t="shared" si="4"/>
        <v>65.152500000000003</v>
      </c>
      <c r="AB30" s="43">
        <f t="shared" si="4"/>
        <v>68.985000000000014</v>
      </c>
      <c r="AC30" s="43">
        <f t="shared" si="4"/>
        <v>38.325000000000003</v>
      </c>
      <c r="AD30" s="43">
        <f t="shared" si="5"/>
        <v>15.624000000000001</v>
      </c>
      <c r="AE30" s="43">
        <f t="shared" si="4"/>
        <v>38.325000000000003</v>
      </c>
      <c r="AF30" s="43">
        <f t="shared" si="4"/>
        <v>38.325000000000003</v>
      </c>
      <c r="AG30" s="43">
        <f t="shared" ref="AG30:AG93" si="11">$V30*AG$11</f>
        <v>38.325000000000003</v>
      </c>
      <c r="AH30" s="43"/>
      <c r="AI30" s="26"/>
      <c r="AJ30" s="26"/>
      <c r="AK30" s="26"/>
      <c r="AL30" s="24"/>
      <c r="AM30" s="24"/>
      <c r="AN30" s="24">
        <v>80307</v>
      </c>
      <c r="AO30" s="24">
        <v>62.14</v>
      </c>
      <c r="AP30" s="24">
        <f t="shared" si="6"/>
        <v>111.852</v>
      </c>
    </row>
    <row r="31" spans="1:42" x14ac:dyDescent="0.25">
      <c r="A31" s="3"/>
      <c r="B31" s="6">
        <v>18</v>
      </c>
      <c r="C31" s="71">
        <f>IFERROR(VLOOKUP($B31,$P$14:$V$514,5,0),"")</f>
        <v>80076</v>
      </c>
      <c r="D31" s="68" t="str">
        <f>IFERROR(VLOOKUP($B31,$P$14:$V$514,4,0),"")</f>
        <v>Laboratory</v>
      </c>
      <c r="E31" s="71" t="str">
        <f>IFERROR(VLOOKUP($B31,$P$14:$V$514,6,0),"")</f>
        <v>Liver function panel</v>
      </c>
      <c r="F31" s="70">
        <f>IFERROR(VLOOKUP($B31,$P$14:$V$514,7,0),"")</f>
        <v>85.2</v>
      </c>
      <c r="G31" s="70">
        <f t="shared" si="0"/>
        <v>85.2</v>
      </c>
      <c r="H31" s="69">
        <f t="shared" si="2"/>
        <v>85.2</v>
      </c>
      <c r="I31" s="69">
        <f>IFERROR(VLOOKUP(B31,$P$14:$AH$514,VLOOKUP(I$11,$M$13:$N$23,2,0),0),"")</f>
        <v>78.38</v>
      </c>
      <c r="J31" s="5"/>
      <c r="K31" s="5"/>
      <c r="L31" s="5"/>
      <c r="M31" s="24"/>
      <c r="N31" s="24"/>
      <c r="O31" s="24"/>
      <c r="P31" s="44">
        <f>IFERROR(RANK(Q31,$Q$14:$Q$514,1),"")</f>
        <v>18</v>
      </c>
      <c r="Q31" s="39">
        <f t="shared" si="3"/>
        <v>1.00031</v>
      </c>
      <c r="R31" s="41"/>
      <c r="S31" s="41" t="s">
        <v>519</v>
      </c>
      <c r="T31" s="41">
        <v>80076</v>
      </c>
      <c r="U31" s="41" t="s">
        <v>33</v>
      </c>
      <c r="V31" s="41">
        <v>85.2</v>
      </c>
      <c r="W31" s="42">
        <v>78.38</v>
      </c>
      <c r="X31" s="42">
        <v>72.42</v>
      </c>
      <c r="Y31" s="42">
        <v>80.94</v>
      </c>
      <c r="Z31" s="42">
        <v>80.94</v>
      </c>
      <c r="AA31" s="43">
        <f t="shared" si="4"/>
        <v>72.42</v>
      </c>
      <c r="AB31" s="43">
        <f t="shared" si="4"/>
        <v>76.680000000000007</v>
      </c>
      <c r="AC31" s="43">
        <f t="shared" si="4"/>
        <v>42.6</v>
      </c>
      <c r="AD31" s="43">
        <f t="shared" si="5"/>
        <v>14.706</v>
      </c>
      <c r="AE31" s="43">
        <f t="shared" si="4"/>
        <v>42.6</v>
      </c>
      <c r="AF31" s="43">
        <f t="shared" si="4"/>
        <v>42.6</v>
      </c>
      <c r="AG31" s="43">
        <f t="shared" si="11"/>
        <v>42.6</v>
      </c>
      <c r="AH31" s="43"/>
      <c r="AI31" s="26"/>
      <c r="AJ31" s="26"/>
      <c r="AK31" s="26"/>
      <c r="AL31" s="24"/>
      <c r="AM31" s="24"/>
      <c r="AN31" s="24">
        <v>81001</v>
      </c>
      <c r="AO31" s="24">
        <v>3.17</v>
      </c>
      <c r="AP31" s="24">
        <f t="shared" si="6"/>
        <v>5.7060000000000004</v>
      </c>
    </row>
    <row r="32" spans="1:42" x14ac:dyDescent="0.25">
      <c r="A32" s="3"/>
      <c r="B32" s="6">
        <v>19</v>
      </c>
      <c r="C32" s="71">
        <f>IFERROR(VLOOKUP($B32,$P$14:$V$514,5,0),"")</f>
        <v>81001</v>
      </c>
      <c r="D32" s="68" t="str">
        <f>IFERROR(VLOOKUP($B32,$P$14:$V$514,4,0),"")</f>
        <v>Laboratory</v>
      </c>
      <c r="E32" s="71" t="str">
        <f>IFERROR(VLOOKUP($B32,$P$14:$V$514,6,0),"")</f>
        <v>Urinalysis</v>
      </c>
      <c r="F32" s="70">
        <f>IFERROR(VLOOKUP($B32,$P$14:$V$514,7,0),"")</f>
        <v>52.95</v>
      </c>
      <c r="G32" s="70">
        <f t="shared" si="0"/>
        <v>52.95</v>
      </c>
      <c r="H32" s="69">
        <f t="shared" si="2"/>
        <v>52.95</v>
      </c>
      <c r="I32" s="69">
        <f>IFERROR(VLOOKUP(B32,$P$14:$AH$514,VLOOKUP(I$11,$M$13:$N$23,2,0),0),"")</f>
        <v>48.71</v>
      </c>
      <c r="J32" s="5"/>
      <c r="K32" s="5"/>
      <c r="L32" s="5"/>
      <c r="M32" s="24"/>
      <c r="N32" s="24"/>
      <c r="O32" s="24"/>
      <c r="P32" s="44">
        <f>IFERROR(RANK(Q32,$Q$14:$Q$514,1),"")</f>
        <v>19</v>
      </c>
      <c r="Q32" s="39">
        <f t="shared" si="3"/>
        <v>1.0003200000000001</v>
      </c>
      <c r="R32" s="41"/>
      <c r="S32" s="41" t="s">
        <v>519</v>
      </c>
      <c r="T32" s="41">
        <v>81001</v>
      </c>
      <c r="U32" s="41" t="s">
        <v>34</v>
      </c>
      <c r="V32" s="41">
        <v>52.95</v>
      </c>
      <c r="W32" s="42">
        <v>48.71</v>
      </c>
      <c r="X32" s="42">
        <v>45.0075</v>
      </c>
      <c r="Y32" s="42">
        <v>50.302500000000002</v>
      </c>
      <c r="Z32" s="42">
        <v>50.302500000000002</v>
      </c>
      <c r="AA32" s="43">
        <f t="shared" si="4"/>
        <v>45.0075</v>
      </c>
      <c r="AB32" s="43">
        <f t="shared" si="4"/>
        <v>47.655000000000001</v>
      </c>
      <c r="AC32" s="43">
        <f t="shared" si="4"/>
        <v>26.475000000000001</v>
      </c>
      <c r="AD32" s="43">
        <f t="shared" si="5"/>
        <v>5.7060000000000004</v>
      </c>
      <c r="AE32" s="43">
        <f t="shared" si="4"/>
        <v>26.475000000000001</v>
      </c>
      <c r="AF32" s="43">
        <f t="shared" si="4"/>
        <v>26.475000000000001</v>
      </c>
      <c r="AG32" s="43">
        <f t="shared" si="11"/>
        <v>26.475000000000001</v>
      </c>
      <c r="AH32" s="43"/>
      <c r="AI32" s="26"/>
      <c r="AJ32" s="26"/>
      <c r="AK32" s="26"/>
      <c r="AL32" s="24"/>
      <c r="AM32" s="24"/>
      <c r="AN32" s="24">
        <v>81002</v>
      </c>
      <c r="AO32" s="24">
        <v>3.48</v>
      </c>
      <c r="AP32" s="24">
        <f t="shared" si="6"/>
        <v>6.2640000000000002</v>
      </c>
    </row>
    <row r="33" spans="1:42" x14ac:dyDescent="0.25">
      <c r="A33" s="3"/>
      <c r="B33" s="6">
        <v>20</v>
      </c>
      <c r="C33" s="71">
        <f>IFERROR(VLOOKUP($B33,$P$14:$V$514,5,0),"")</f>
        <v>81003</v>
      </c>
      <c r="D33" s="68" t="str">
        <f>IFERROR(VLOOKUP($B33,$P$14:$V$514,4,0),"")</f>
        <v>Laboratory</v>
      </c>
      <c r="E33" s="71" t="str">
        <f>IFERROR(VLOOKUP($B33,$P$14:$V$514,6,0),"")</f>
        <v>Urinalysis, auto, without scope</v>
      </c>
      <c r="F33" s="70">
        <f>IFERROR(VLOOKUP($B33,$P$14:$V$514,7,0),"")</f>
        <v>15.6</v>
      </c>
      <c r="G33" s="70">
        <f t="shared" si="0"/>
        <v>15.6</v>
      </c>
      <c r="H33" s="69">
        <f t="shared" si="2"/>
        <v>15.6</v>
      </c>
      <c r="I33" s="69">
        <f>IFERROR(VLOOKUP(B33,$P$14:$AH$514,VLOOKUP(I$11,$M$13:$N$23,2,0),0),"")</f>
        <v>14.35</v>
      </c>
      <c r="J33" s="5"/>
      <c r="K33" s="5"/>
      <c r="L33" s="5"/>
      <c r="M33" s="24"/>
      <c r="N33" s="24"/>
      <c r="O33" s="24"/>
      <c r="P33" s="44">
        <f>IFERROR(RANK(Q33,$Q$14:$Q$514,1),"")</f>
        <v>20</v>
      </c>
      <c r="Q33" s="39">
        <f t="shared" si="3"/>
        <v>1.0003299999999999</v>
      </c>
      <c r="R33" s="41"/>
      <c r="S33" s="41" t="s">
        <v>519</v>
      </c>
      <c r="T33" s="41">
        <v>81003</v>
      </c>
      <c r="U33" s="41" t="s">
        <v>35</v>
      </c>
      <c r="V33" s="41">
        <v>15.6</v>
      </c>
      <c r="W33" s="42">
        <v>14.35</v>
      </c>
      <c r="X33" s="42">
        <v>13.26</v>
      </c>
      <c r="Y33" s="42">
        <v>14.819999999999999</v>
      </c>
      <c r="Z33" s="42">
        <v>14.819999999999999</v>
      </c>
      <c r="AA33" s="43">
        <f t="shared" si="4"/>
        <v>13.26</v>
      </c>
      <c r="AB33" s="43">
        <f t="shared" si="4"/>
        <v>14.04</v>
      </c>
      <c r="AC33" s="43">
        <f t="shared" si="4"/>
        <v>7.8</v>
      </c>
      <c r="AD33" s="43">
        <f t="shared" si="5"/>
        <v>4.05</v>
      </c>
      <c r="AE33" s="43">
        <f t="shared" si="4"/>
        <v>7.8</v>
      </c>
      <c r="AF33" s="43">
        <f t="shared" si="4"/>
        <v>7.8</v>
      </c>
      <c r="AG33" s="43">
        <f t="shared" si="11"/>
        <v>7.8</v>
      </c>
      <c r="AH33" s="43"/>
      <c r="AI33" s="26"/>
      <c r="AJ33" s="26"/>
      <c r="AK33" s="26"/>
      <c r="AL33" s="24"/>
      <c r="AM33" s="24"/>
      <c r="AN33" s="24">
        <v>81003</v>
      </c>
      <c r="AO33" s="24">
        <v>2.25</v>
      </c>
      <c r="AP33" s="24">
        <f t="shared" si="6"/>
        <v>4.05</v>
      </c>
    </row>
    <row r="34" spans="1:42" x14ac:dyDescent="0.25">
      <c r="A34" s="3"/>
      <c r="B34" s="6">
        <v>21</v>
      </c>
      <c r="C34" s="71">
        <f>IFERROR(VLOOKUP($B34,$P$14:$V$514,5,0),"")</f>
        <v>84153</v>
      </c>
      <c r="D34" s="68" t="str">
        <f>IFERROR(VLOOKUP($B34,$P$14:$V$514,4,0),"")</f>
        <v>Laboratory</v>
      </c>
      <c r="E34" s="71" t="str">
        <f>IFERROR(VLOOKUP($B34,$P$14:$V$514,6,0),"")</f>
        <v>Prostate Specific Antigen Total</v>
      </c>
      <c r="F34" s="70">
        <f>IFERROR(VLOOKUP($B34,$P$14:$V$514,7,0),"")</f>
        <v>52</v>
      </c>
      <c r="G34" s="70">
        <f t="shared" si="0"/>
        <v>52</v>
      </c>
      <c r="H34" s="69">
        <f t="shared" si="2"/>
        <v>52</v>
      </c>
      <c r="I34" s="69">
        <f>IFERROR(VLOOKUP(B34,$P$14:$AH$514,VLOOKUP(I$11,$M$13:$N$23,2,0),0),"")</f>
        <v>47.84</v>
      </c>
      <c r="J34" s="5"/>
      <c r="K34" s="5"/>
      <c r="L34" s="5"/>
      <c r="M34" s="24"/>
      <c r="N34" s="24"/>
      <c r="O34" s="24"/>
      <c r="P34" s="44">
        <f>IFERROR(RANK(Q34,$Q$14:$Q$514,1),"")</f>
        <v>21</v>
      </c>
      <c r="Q34" s="39">
        <f t="shared" si="3"/>
        <v>1.00034</v>
      </c>
      <c r="R34" s="41"/>
      <c r="S34" s="41" t="s">
        <v>519</v>
      </c>
      <c r="T34" s="41">
        <v>84153</v>
      </c>
      <c r="U34" s="41" t="s">
        <v>36</v>
      </c>
      <c r="V34" s="41">
        <v>52</v>
      </c>
      <c r="W34" s="42">
        <v>47.84</v>
      </c>
      <c r="X34" s="42">
        <v>44.199999999999996</v>
      </c>
      <c r="Y34" s="42">
        <v>49.4</v>
      </c>
      <c r="Z34" s="42">
        <v>49.4</v>
      </c>
      <c r="AA34" s="43">
        <f t="shared" si="4"/>
        <v>44.199999999999996</v>
      </c>
      <c r="AB34" s="43">
        <f t="shared" si="4"/>
        <v>46.800000000000004</v>
      </c>
      <c r="AC34" s="43">
        <f t="shared" si="4"/>
        <v>26</v>
      </c>
      <c r="AD34" s="43">
        <f t="shared" si="5"/>
        <v>33.102000000000004</v>
      </c>
      <c r="AE34" s="43">
        <f t="shared" si="4"/>
        <v>26</v>
      </c>
      <c r="AF34" s="43">
        <f t="shared" si="4"/>
        <v>26</v>
      </c>
      <c r="AG34" s="43">
        <f t="shared" si="11"/>
        <v>26</v>
      </c>
      <c r="AH34" s="43"/>
      <c r="AI34" s="26"/>
      <c r="AJ34" s="26"/>
      <c r="AK34" s="26"/>
      <c r="AL34" s="24"/>
      <c r="AM34" s="24"/>
      <c r="AN34" s="24">
        <v>81025</v>
      </c>
      <c r="AO34" s="24">
        <v>8.61</v>
      </c>
      <c r="AP34" s="24">
        <f t="shared" si="6"/>
        <v>15.497999999999999</v>
      </c>
    </row>
    <row r="35" spans="1:42" x14ac:dyDescent="0.25">
      <c r="A35" s="3"/>
      <c r="B35" s="6">
        <v>22</v>
      </c>
      <c r="C35" s="71">
        <f>IFERROR(VLOOKUP($B35,$P$14:$V$514,5,0),"")</f>
        <v>84153</v>
      </c>
      <c r="D35" s="68" t="str">
        <f>IFERROR(VLOOKUP($B35,$P$14:$V$514,4,0),"")</f>
        <v>Laboratory</v>
      </c>
      <c r="E35" s="71" t="str">
        <f>IFERROR(VLOOKUP($B35,$P$14:$V$514,6,0),"")</f>
        <v>Prostate Specific Antigen Ultrasensitive</v>
      </c>
      <c r="F35" s="70">
        <f>IFERROR(VLOOKUP($B35,$P$14:$V$514,7,0),"")</f>
        <v>430</v>
      </c>
      <c r="G35" s="70">
        <f t="shared" si="0"/>
        <v>430</v>
      </c>
      <c r="H35" s="69">
        <f t="shared" si="2"/>
        <v>430</v>
      </c>
      <c r="I35" s="69">
        <f>IFERROR(VLOOKUP(B35,$P$14:$AH$514,VLOOKUP(I$11,$M$13:$N$23,2,0),0),"")</f>
        <v>395.6</v>
      </c>
      <c r="J35" s="5"/>
      <c r="K35" s="5"/>
      <c r="L35" s="5"/>
      <c r="M35" s="24"/>
      <c r="N35" s="24"/>
      <c r="O35" s="24"/>
      <c r="P35" s="44">
        <f>IFERROR(RANK(Q35,$Q$14:$Q$514,1),"")</f>
        <v>22</v>
      </c>
      <c r="Q35" s="39">
        <f t="shared" si="3"/>
        <v>1.0003500000000001</v>
      </c>
      <c r="R35" s="41"/>
      <c r="S35" s="41" t="s">
        <v>519</v>
      </c>
      <c r="T35" s="41">
        <v>84153</v>
      </c>
      <c r="U35" s="41" t="s">
        <v>37</v>
      </c>
      <c r="V35" s="41">
        <v>430</v>
      </c>
      <c r="W35" s="42">
        <v>395.6</v>
      </c>
      <c r="X35" s="42">
        <v>365.5</v>
      </c>
      <c r="Y35" s="42">
        <v>408.5</v>
      </c>
      <c r="Z35" s="42">
        <v>408.5</v>
      </c>
      <c r="AA35" s="43">
        <f t="shared" si="4"/>
        <v>365.5</v>
      </c>
      <c r="AB35" s="43">
        <f t="shared" si="4"/>
        <v>387</v>
      </c>
      <c r="AC35" s="43">
        <f t="shared" si="4"/>
        <v>215</v>
      </c>
      <c r="AD35" s="43">
        <f t="shared" si="5"/>
        <v>33.102000000000004</v>
      </c>
      <c r="AE35" s="43">
        <f t="shared" si="4"/>
        <v>215</v>
      </c>
      <c r="AF35" s="43">
        <f t="shared" si="4"/>
        <v>215</v>
      </c>
      <c r="AG35" s="43">
        <f t="shared" si="11"/>
        <v>215</v>
      </c>
      <c r="AH35" s="43"/>
      <c r="AI35" s="26"/>
      <c r="AJ35" s="26"/>
      <c r="AK35" s="26"/>
      <c r="AL35" s="24"/>
      <c r="AM35" s="24"/>
      <c r="AN35" s="24">
        <v>82010</v>
      </c>
      <c r="AO35" s="24">
        <v>8.17</v>
      </c>
      <c r="AP35" s="24">
        <f t="shared" si="6"/>
        <v>14.706</v>
      </c>
    </row>
    <row r="36" spans="1:42" x14ac:dyDescent="0.25">
      <c r="A36" s="3"/>
      <c r="B36" s="6">
        <v>23</v>
      </c>
      <c r="C36" s="71">
        <f>IFERROR(VLOOKUP($B36,$P$14:$V$514,5,0),"")</f>
        <v>84153</v>
      </c>
      <c r="D36" s="68" t="str">
        <f>IFERROR(VLOOKUP($B36,$P$14:$V$514,4,0),"")</f>
        <v>Laboratory</v>
      </c>
      <c r="E36" s="71" t="str">
        <f>IFERROR(VLOOKUP($B36,$P$14:$V$514,6,0),"")</f>
        <v>Prostate Specific Antigen Diagnostic</v>
      </c>
      <c r="F36" s="70">
        <f>IFERROR(VLOOKUP($B36,$P$14:$V$514,7,0),"")</f>
        <v>136.9</v>
      </c>
      <c r="G36" s="70">
        <f t="shared" si="0"/>
        <v>136.9</v>
      </c>
      <c r="H36" s="69">
        <f t="shared" si="2"/>
        <v>136.9</v>
      </c>
      <c r="I36" s="69">
        <f>IFERROR(VLOOKUP(B36,$P$14:$AH$514,VLOOKUP(I$11,$M$13:$N$23,2,0),0),"")</f>
        <v>125.95</v>
      </c>
      <c r="J36" s="5"/>
      <c r="K36" s="5"/>
      <c r="L36" s="5"/>
      <c r="M36" s="24"/>
      <c r="N36" s="24"/>
      <c r="O36" s="24"/>
      <c r="P36" s="44">
        <f>IFERROR(RANK(Q36,$Q$14:$Q$514,1),"")</f>
        <v>23</v>
      </c>
      <c r="Q36" s="39">
        <f t="shared" si="3"/>
        <v>1.0003599999999999</v>
      </c>
      <c r="R36" s="41"/>
      <c r="S36" s="41" t="s">
        <v>519</v>
      </c>
      <c r="T36" s="41">
        <v>84153</v>
      </c>
      <c r="U36" s="41" t="s">
        <v>38</v>
      </c>
      <c r="V36" s="41">
        <v>136.9</v>
      </c>
      <c r="W36" s="42">
        <v>125.95</v>
      </c>
      <c r="X36" s="42">
        <v>116.36499999999999</v>
      </c>
      <c r="Y36" s="42">
        <v>130.05500000000001</v>
      </c>
      <c r="Z36" s="42">
        <v>130.05500000000001</v>
      </c>
      <c r="AA36" s="43">
        <f t="shared" si="4"/>
        <v>116.36499999999999</v>
      </c>
      <c r="AB36" s="43">
        <f t="shared" si="4"/>
        <v>123.21000000000001</v>
      </c>
      <c r="AC36" s="43">
        <f t="shared" si="4"/>
        <v>68.45</v>
      </c>
      <c r="AD36" s="43">
        <f t="shared" si="5"/>
        <v>33.102000000000004</v>
      </c>
      <c r="AE36" s="43">
        <f t="shared" si="4"/>
        <v>68.45</v>
      </c>
      <c r="AF36" s="43">
        <f t="shared" si="4"/>
        <v>68.45</v>
      </c>
      <c r="AG36" s="43">
        <f t="shared" si="11"/>
        <v>68.45</v>
      </c>
      <c r="AH36" s="43"/>
      <c r="AI36" s="26"/>
      <c r="AJ36" s="26"/>
      <c r="AK36" s="26"/>
      <c r="AL36" s="24"/>
      <c r="AM36" s="24"/>
      <c r="AN36" s="24">
        <v>82040</v>
      </c>
      <c r="AO36" s="24">
        <v>4.95</v>
      </c>
      <c r="AP36" s="24">
        <f t="shared" si="6"/>
        <v>8.91</v>
      </c>
    </row>
    <row r="37" spans="1:42" x14ac:dyDescent="0.25">
      <c r="A37" s="3"/>
      <c r="B37" s="6">
        <v>24</v>
      </c>
      <c r="C37" s="71">
        <f>IFERROR(VLOOKUP($B37,$P$14:$V$514,5,0),"")</f>
        <v>84154</v>
      </c>
      <c r="D37" s="68" t="str">
        <f>IFERROR(VLOOKUP($B37,$P$14:$V$514,4,0),"")</f>
        <v>Laboratory</v>
      </c>
      <c r="E37" s="71" t="str">
        <f>IFERROR(VLOOKUP($B37,$P$14:$V$514,6,0),"")</f>
        <v>Prostate Specific Antigen Free</v>
      </c>
      <c r="F37" s="70">
        <f>IFERROR(VLOOKUP($B37,$P$14:$V$514,7,0),"")</f>
        <v>52</v>
      </c>
      <c r="G37" s="70">
        <f t="shared" si="0"/>
        <v>52</v>
      </c>
      <c r="H37" s="69">
        <f t="shared" si="2"/>
        <v>52</v>
      </c>
      <c r="I37" s="69">
        <f>IFERROR(VLOOKUP(B37,$P$14:$AH$514,VLOOKUP(I$11,$M$13:$N$23,2,0),0),"")</f>
        <v>47.84</v>
      </c>
      <c r="J37" s="5"/>
      <c r="K37" s="5"/>
      <c r="L37" s="5"/>
      <c r="M37" s="24"/>
      <c r="N37" s="24"/>
      <c r="O37" s="24"/>
      <c r="P37" s="44">
        <f>IFERROR(RANK(Q37,$Q$14:$Q$514,1),"")</f>
        <v>24</v>
      </c>
      <c r="Q37" s="39">
        <f t="shared" si="3"/>
        <v>1.00037</v>
      </c>
      <c r="R37" s="41"/>
      <c r="S37" s="41" t="s">
        <v>519</v>
      </c>
      <c r="T37" s="41">
        <v>84154</v>
      </c>
      <c r="U37" s="41" t="s">
        <v>39</v>
      </c>
      <c r="V37" s="41">
        <v>52</v>
      </c>
      <c r="W37" s="42">
        <v>47.84</v>
      </c>
      <c r="X37" s="42">
        <v>44.199999999999996</v>
      </c>
      <c r="Y37" s="42">
        <v>49.4</v>
      </c>
      <c r="Z37" s="42">
        <v>49.4</v>
      </c>
      <c r="AA37" s="43">
        <f t="shared" si="4"/>
        <v>44.199999999999996</v>
      </c>
      <c r="AB37" s="43">
        <f t="shared" si="4"/>
        <v>46.800000000000004</v>
      </c>
      <c r="AC37" s="43">
        <f t="shared" si="4"/>
        <v>26</v>
      </c>
      <c r="AD37" s="43">
        <f t="shared" si="5"/>
        <v>33.102000000000004</v>
      </c>
      <c r="AE37" s="43">
        <f t="shared" si="4"/>
        <v>26</v>
      </c>
      <c r="AF37" s="43">
        <f t="shared" si="4"/>
        <v>26</v>
      </c>
      <c r="AG37" s="43">
        <f t="shared" si="11"/>
        <v>26</v>
      </c>
      <c r="AH37" s="43"/>
      <c r="AI37" s="26"/>
      <c r="AJ37" s="26"/>
      <c r="AK37" s="26"/>
      <c r="AL37" s="24"/>
      <c r="AM37" s="24"/>
      <c r="AN37" s="24">
        <v>82085</v>
      </c>
      <c r="AO37" s="24">
        <v>9.7100000000000009</v>
      </c>
      <c r="AP37" s="24">
        <f t="shared" si="6"/>
        <v>17.478000000000002</v>
      </c>
    </row>
    <row r="38" spans="1:42" x14ac:dyDescent="0.25">
      <c r="A38" s="3"/>
      <c r="B38" s="6">
        <v>25</v>
      </c>
      <c r="C38" s="71">
        <f>IFERROR(VLOOKUP($B38,$P$14:$V$514,5,0),"")</f>
        <v>84443</v>
      </c>
      <c r="D38" s="68" t="str">
        <f>IFERROR(VLOOKUP($B38,$P$14:$V$514,4,0),"")</f>
        <v>Laboratory</v>
      </c>
      <c r="E38" s="71" t="str">
        <f>IFERROR(VLOOKUP($B38,$P$14:$V$514,6,0),"")</f>
        <v>Thyroid Stimulating Hormone</v>
      </c>
      <c r="F38" s="70">
        <f>IFERROR(VLOOKUP($B38,$P$14:$V$514,7,0),"")</f>
        <v>87.6</v>
      </c>
      <c r="G38" s="70">
        <f t="shared" si="0"/>
        <v>87.6</v>
      </c>
      <c r="H38" s="69">
        <f t="shared" si="2"/>
        <v>87.6</v>
      </c>
      <c r="I38" s="69">
        <f>IFERROR(VLOOKUP(B38,$P$14:$AH$514,VLOOKUP(I$11,$M$13:$N$23,2,0),0),"")</f>
        <v>80.59</v>
      </c>
      <c r="J38" s="5"/>
      <c r="K38" s="5"/>
      <c r="L38" s="5"/>
      <c r="M38" s="24"/>
      <c r="N38" s="24"/>
      <c r="O38" s="24"/>
      <c r="P38" s="44">
        <f>IFERROR(RANK(Q38,$Q$14:$Q$514,1),"")</f>
        <v>25</v>
      </c>
      <c r="Q38" s="39">
        <f t="shared" si="3"/>
        <v>1.00038</v>
      </c>
      <c r="R38" s="41"/>
      <c r="S38" s="41" t="s">
        <v>519</v>
      </c>
      <c r="T38" s="41">
        <v>84443</v>
      </c>
      <c r="U38" s="41" t="s">
        <v>40</v>
      </c>
      <c r="V38" s="41">
        <v>87.6</v>
      </c>
      <c r="W38" s="42">
        <v>80.59</v>
      </c>
      <c r="X38" s="42">
        <v>74.459999999999994</v>
      </c>
      <c r="Y38" s="42">
        <v>83.219999999999985</v>
      </c>
      <c r="Z38" s="42">
        <v>83.219999999999985</v>
      </c>
      <c r="AA38" s="43">
        <f t="shared" si="4"/>
        <v>74.459999999999994</v>
      </c>
      <c r="AB38" s="43">
        <f t="shared" si="4"/>
        <v>78.84</v>
      </c>
      <c r="AC38" s="43">
        <f t="shared" si="4"/>
        <v>43.8</v>
      </c>
      <c r="AD38" s="43">
        <f t="shared" si="5"/>
        <v>30.240000000000002</v>
      </c>
      <c r="AE38" s="43">
        <f t="shared" si="4"/>
        <v>43.8</v>
      </c>
      <c r="AF38" s="43">
        <f t="shared" si="4"/>
        <v>43.8</v>
      </c>
      <c r="AG38" s="43">
        <f t="shared" si="11"/>
        <v>43.8</v>
      </c>
      <c r="AH38" s="43"/>
      <c r="AI38" s="26"/>
      <c r="AJ38" s="26"/>
      <c r="AK38" s="26"/>
      <c r="AL38" s="24"/>
      <c r="AM38" s="24"/>
      <c r="AN38" s="24">
        <v>82140</v>
      </c>
      <c r="AO38" s="24">
        <v>14.57</v>
      </c>
      <c r="AP38" s="24">
        <f t="shared" si="6"/>
        <v>26.226000000000003</v>
      </c>
    </row>
    <row r="39" spans="1:42" x14ac:dyDescent="0.25">
      <c r="A39" s="3"/>
      <c r="B39" s="6">
        <v>26</v>
      </c>
      <c r="C39" s="71">
        <f>IFERROR(VLOOKUP($B39,$P$14:$V$514,5,0),"")</f>
        <v>85025</v>
      </c>
      <c r="D39" s="68" t="str">
        <f>IFERROR(VLOOKUP($B39,$P$14:$V$514,4,0),"")</f>
        <v>Laboratory</v>
      </c>
      <c r="E39" s="71" t="str">
        <f>IFERROR(VLOOKUP($B39,$P$14:$V$514,6,0),"")</f>
        <v>Complete Blood Count with automated differential</v>
      </c>
      <c r="F39" s="70">
        <f>IFERROR(VLOOKUP($B39,$P$14:$V$514,7,0),"")</f>
        <v>70</v>
      </c>
      <c r="G39" s="70">
        <f t="shared" si="0"/>
        <v>70</v>
      </c>
      <c r="H39" s="69">
        <f t="shared" si="2"/>
        <v>70</v>
      </c>
      <c r="I39" s="69">
        <f>IFERROR(VLOOKUP(B39,$P$14:$AH$514,VLOOKUP(I$11,$M$13:$N$23,2,0),0),"")</f>
        <v>64.400000000000006</v>
      </c>
      <c r="J39" s="5"/>
      <c r="K39" s="5"/>
      <c r="L39" s="5"/>
      <c r="M39" s="24"/>
      <c r="N39" s="24"/>
      <c r="O39" s="24"/>
      <c r="P39" s="44">
        <f>IFERROR(RANK(Q39,$Q$14:$Q$514,1),"")</f>
        <v>26</v>
      </c>
      <c r="Q39" s="39">
        <f t="shared" si="3"/>
        <v>1.0003899999999999</v>
      </c>
      <c r="R39" s="41"/>
      <c r="S39" s="41" t="s">
        <v>519</v>
      </c>
      <c r="T39" s="41">
        <v>85025</v>
      </c>
      <c r="U39" s="41" t="s">
        <v>41</v>
      </c>
      <c r="V39" s="41">
        <v>70</v>
      </c>
      <c r="W39" s="42">
        <v>64.400000000000006</v>
      </c>
      <c r="X39" s="42">
        <v>59.5</v>
      </c>
      <c r="Y39" s="42">
        <v>66.5</v>
      </c>
      <c r="Z39" s="42">
        <v>66.5</v>
      </c>
      <c r="AA39" s="43">
        <f t="shared" si="4"/>
        <v>59.5</v>
      </c>
      <c r="AB39" s="43">
        <f t="shared" si="4"/>
        <v>63</v>
      </c>
      <c r="AC39" s="43">
        <f t="shared" si="4"/>
        <v>35</v>
      </c>
      <c r="AD39" s="43">
        <f t="shared" si="5"/>
        <v>13.985999999999999</v>
      </c>
      <c r="AE39" s="43">
        <f t="shared" si="4"/>
        <v>35</v>
      </c>
      <c r="AF39" s="43">
        <f t="shared" si="4"/>
        <v>35</v>
      </c>
      <c r="AG39" s="43">
        <f t="shared" si="11"/>
        <v>35</v>
      </c>
      <c r="AH39" s="43"/>
      <c r="AI39" s="26"/>
      <c r="AJ39" s="26"/>
      <c r="AK39" s="26"/>
      <c r="AL39" s="24"/>
      <c r="AM39" s="24"/>
      <c r="AN39" s="24">
        <v>82150</v>
      </c>
      <c r="AO39" s="24">
        <v>6.48</v>
      </c>
      <c r="AP39" s="24">
        <f t="shared" si="6"/>
        <v>11.664000000000001</v>
      </c>
    </row>
    <row r="40" spans="1:42" x14ac:dyDescent="0.25">
      <c r="A40" s="3"/>
      <c r="B40" s="6">
        <v>27</v>
      </c>
      <c r="C40" s="71">
        <f>IFERROR(VLOOKUP($B40,$P$14:$V$514,5,0),"")</f>
        <v>85027</v>
      </c>
      <c r="D40" s="68" t="str">
        <f>IFERROR(VLOOKUP($B40,$P$14:$V$514,4,0),"")</f>
        <v>Laboratory</v>
      </c>
      <c r="E40" s="71" t="str">
        <f>IFERROR(VLOOKUP($B40,$P$14:$V$514,6,0),"")</f>
        <v>Complete Blood Count without differential</v>
      </c>
      <c r="F40" s="70">
        <f>IFERROR(VLOOKUP($B40,$P$14:$V$514,7,0),"")</f>
        <v>70.55</v>
      </c>
      <c r="G40" s="70">
        <f t="shared" si="0"/>
        <v>70.55</v>
      </c>
      <c r="H40" s="69">
        <f t="shared" si="2"/>
        <v>70.55</v>
      </c>
      <c r="I40" s="69">
        <f>IFERROR(VLOOKUP(B40,$P$14:$AH$514,VLOOKUP(I$11,$M$13:$N$23,2,0),0),"")</f>
        <v>64.91</v>
      </c>
      <c r="J40" s="5"/>
      <c r="K40" s="5"/>
      <c r="L40" s="5"/>
      <c r="M40" s="24"/>
      <c r="N40" s="24"/>
      <c r="O40" s="24"/>
      <c r="P40" s="44">
        <f>IFERROR(RANK(Q40,$Q$14:$Q$514,1),"")</f>
        <v>27</v>
      </c>
      <c r="Q40" s="39">
        <f t="shared" si="3"/>
        <v>1.0004</v>
      </c>
      <c r="R40" s="41"/>
      <c r="S40" s="41" t="s">
        <v>519</v>
      </c>
      <c r="T40" s="41">
        <v>85027</v>
      </c>
      <c r="U40" s="41" t="s">
        <v>42</v>
      </c>
      <c r="V40" s="41">
        <v>70.55</v>
      </c>
      <c r="W40" s="42">
        <v>64.91</v>
      </c>
      <c r="X40" s="42">
        <v>59.967499999999994</v>
      </c>
      <c r="Y40" s="42">
        <v>67.022499999999994</v>
      </c>
      <c r="Z40" s="42">
        <v>67.022499999999994</v>
      </c>
      <c r="AA40" s="43">
        <f t="shared" si="4"/>
        <v>59.967499999999994</v>
      </c>
      <c r="AB40" s="43">
        <f t="shared" si="4"/>
        <v>63.494999999999997</v>
      </c>
      <c r="AC40" s="43">
        <f t="shared" si="4"/>
        <v>35.274999999999999</v>
      </c>
      <c r="AD40" s="43">
        <f t="shared" si="5"/>
        <v>11.645999999999999</v>
      </c>
      <c r="AE40" s="43">
        <f t="shared" si="4"/>
        <v>35.274999999999999</v>
      </c>
      <c r="AF40" s="43">
        <f t="shared" si="4"/>
        <v>35.274999999999999</v>
      </c>
      <c r="AG40" s="43">
        <f t="shared" si="11"/>
        <v>35.274999999999999</v>
      </c>
      <c r="AH40" s="43"/>
      <c r="AI40" s="26"/>
      <c r="AJ40" s="26"/>
      <c r="AK40" s="26"/>
      <c r="AL40" s="24"/>
      <c r="AM40" s="24"/>
      <c r="AN40" s="24">
        <v>82247</v>
      </c>
      <c r="AO40" s="24">
        <v>5.0199999999999996</v>
      </c>
      <c r="AP40" s="24">
        <f t="shared" si="6"/>
        <v>9.0359999999999996</v>
      </c>
    </row>
    <row r="41" spans="1:42" x14ac:dyDescent="0.25">
      <c r="A41" s="3"/>
      <c r="B41" s="6">
        <v>28</v>
      </c>
      <c r="C41" s="71">
        <f>IFERROR(VLOOKUP($B41,$P$14:$V$514,5,0),"")</f>
        <v>85610</v>
      </c>
      <c r="D41" s="68" t="str">
        <f>IFERROR(VLOOKUP($B41,$P$14:$V$514,4,0),"")</f>
        <v>Laboratory</v>
      </c>
      <c r="E41" s="71" t="str">
        <f>IFERROR(VLOOKUP($B41,$P$14:$V$514,6,0),"")</f>
        <v>Protime</v>
      </c>
      <c r="F41" s="70">
        <f>IFERROR(VLOOKUP($B41,$P$14:$V$514,7,0),"")</f>
        <v>68.8</v>
      </c>
      <c r="G41" s="70">
        <f t="shared" si="0"/>
        <v>68.8</v>
      </c>
      <c r="H41" s="69">
        <f t="shared" si="2"/>
        <v>68.8</v>
      </c>
      <c r="I41" s="69">
        <f>IFERROR(VLOOKUP(B41,$P$14:$AH$514,VLOOKUP(I$11,$M$13:$N$23,2,0),0),"")</f>
        <v>63.3</v>
      </c>
      <c r="J41" s="5"/>
      <c r="K41" s="5"/>
      <c r="L41" s="5"/>
      <c r="M41" s="24"/>
      <c r="N41" s="24"/>
      <c r="O41" s="24"/>
      <c r="P41" s="44">
        <f>IFERROR(RANK(Q41,$Q$14:$Q$514,1),"")</f>
        <v>28</v>
      </c>
      <c r="Q41" s="39">
        <f t="shared" si="3"/>
        <v>1.00041</v>
      </c>
      <c r="R41" s="41"/>
      <c r="S41" s="41" t="s">
        <v>519</v>
      </c>
      <c r="T41" s="41">
        <v>85610</v>
      </c>
      <c r="U41" s="41" t="s">
        <v>43</v>
      </c>
      <c r="V41" s="41">
        <v>68.8</v>
      </c>
      <c r="W41" s="42">
        <v>63.3</v>
      </c>
      <c r="X41" s="42">
        <v>58.48</v>
      </c>
      <c r="Y41" s="42">
        <v>65.36</v>
      </c>
      <c r="Z41" s="42">
        <v>65.36</v>
      </c>
      <c r="AA41" s="43">
        <f t="shared" si="4"/>
        <v>58.48</v>
      </c>
      <c r="AB41" s="43">
        <f t="shared" si="4"/>
        <v>61.92</v>
      </c>
      <c r="AC41" s="43">
        <f t="shared" si="4"/>
        <v>34.4</v>
      </c>
      <c r="AD41" s="43">
        <f t="shared" si="5"/>
        <v>7.7220000000000004</v>
      </c>
      <c r="AE41" s="43">
        <f t="shared" si="4"/>
        <v>34.4</v>
      </c>
      <c r="AF41" s="43">
        <f t="shared" si="4"/>
        <v>34.4</v>
      </c>
      <c r="AG41" s="43">
        <f t="shared" si="11"/>
        <v>34.4</v>
      </c>
      <c r="AH41" s="43"/>
      <c r="AI41" s="26"/>
      <c r="AJ41" s="26"/>
      <c r="AK41" s="26"/>
      <c r="AL41" s="24"/>
      <c r="AM41" s="24"/>
      <c r="AN41" s="24">
        <v>82248</v>
      </c>
      <c r="AO41" s="24">
        <v>5.0199999999999996</v>
      </c>
      <c r="AP41" s="24">
        <f t="shared" si="6"/>
        <v>9.0359999999999996</v>
      </c>
    </row>
    <row r="42" spans="1:42" x14ac:dyDescent="0.25">
      <c r="A42" s="3"/>
      <c r="B42" s="6">
        <v>29</v>
      </c>
      <c r="C42" s="71">
        <f>IFERROR(VLOOKUP($B42,$P$14:$V$514,5,0),"")</f>
        <v>85730</v>
      </c>
      <c r="D42" s="68" t="str">
        <f>IFERROR(VLOOKUP($B42,$P$14:$V$514,4,0),"")</f>
        <v>Laboratory</v>
      </c>
      <c r="E42" s="71" t="str">
        <f>IFERROR(VLOOKUP($B42,$P$14:$V$514,6,0),"")</f>
        <v>Partial Thromboplastin Time (Coagulation assessment blood test)</v>
      </c>
      <c r="F42" s="70">
        <f>IFERROR(VLOOKUP($B42,$P$14:$V$514,7,0),"")</f>
        <v>105.25</v>
      </c>
      <c r="G42" s="70">
        <f t="shared" si="0"/>
        <v>105.25</v>
      </c>
      <c r="H42" s="69">
        <f t="shared" si="2"/>
        <v>105.25</v>
      </c>
      <c r="I42" s="69">
        <f>IFERROR(VLOOKUP(B42,$P$14:$AH$514,VLOOKUP(I$11,$M$13:$N$23,2,0),0),"")</f>
        <v>96.83</v>
      </c>
      <c r="J42" s="5"/>
      <c r="K42" s="5"/>
      <c r="L42" s="5"/>
      <c r="M42" s="24"/>
      <c r="N42" s="24"/>
      <c r="O42" s="24"/>
      <c r="P42" s="44">
        <f>IFERROR(RANK(Q42,$Q$14:$Q$514,1),"")</f>
        <v>29</v>
      </c>
      <c r="Q42" s="39">
        <f t="shared" si="3"/>
        <v>1.0004200000000001</v>
      </c>
      <c r="R42" s="41"/>
      <c r="S42" s="41" t="s">
        <v>519</v>
      </c>
      <c r="T42" s="41">
        <v>85730</v>
      </c>
      <c r="U42" s="41" t="s">
        <v>44</v>
      </c>
      <c r="V42" s="41">
        <v>105.25</v>
      </c>
      <c r="W42" s="42">
        <v>96.83</v>
      </c>
      <c r="X42" s="42">
        <v>89.462499999999991</v>
      </c>
      <c r="Y42" s="42">
        <v>99.987499999999997</v>
      </c>
      <c r="Z42" s="42">
        <v>99.987499999999997</v>
      </c>
      <c r="AA42" s="43">
        <f t="shared" si="4"/>
        <v>89.462499999999991</v>
      </c>
      <c r="AB42" s="43">
        <f t="shared" si="4"/>
        <v>94.725000000000009</v>
      </c>
      <c r="AC42" s="43">
        <f t="shared" si="4"/>
        <v>52.625</v>
      </c>
      <c r="AD42" s="43">
        <f t="shared" si="5"/>
        <v>10.818</v>
      </c>
      <c r="AE42" s="43">
        <f t="shared" si="4"/>
        <v>52.625</v>
      </c>
      <c r="AF42" s="43">
        <f t="shared" si="4"/>
        <v>52.625</v>
      </c>
      <c r="AG42" s="43">
        <f t="shared" si="11"/>
        <v>52.625</v>
      </c>
      <c r="AH42" s="43"/>
      <c r="AI42" s="26"/>
      <c r="AJ42" s="26"/>
      <c r="AK42" s="26"/>
      <c r="AL42" s="24"/>
      <c r="AM42" s="24"/>
      <c r="AN42" s="24">
        <v>82274</v>
      </c>
      <c r="AO42" s="24">
        <v>15.92</v>
      </c>
      <c r="AP42" s="24">
        <f t="shared" si="6"/>
        <v>28.655999999999999</v>
      </c>
    </row>
    <row r="43" spans="1:42" x14ac:dyDescent="0.25">
      <c r="A43" s="3"/>
      <c r="B43" s="6">
        <v>30</v>
      </c>
      <c r="C43" s="71">
        <f>IFERROR(VLOOKUP($B43,$P$14:$V$514,5,0),"")</f>
        <v>70450</v>
      </c>
      <c r="D43" s="68" t="str">
        <f>IFERROR(VLOOKUP($B43,$P$14:$V$514,4,0),"")</f>
        <v>Radiology</v>
      </c>
      <c r="E43" s="71" t="str">
        <f>IFERROR(VLOOKUP($B43,$P$14:$V$514,6,0),"")</f>
        <v>CT scan, head or brain, without contrast</v>
      </c>
      <c r="F43" s="70">
        <f>IFERROR(VLOOKUP($B43,$P$14:$V$514,7,0),"")</f>
        <v>1090</v>
      </c>
      <c r="G43" s="70">
        <f t="shared" si="0"/>
        <v>1090</v>
      </c>
      <c r="H43" s="69">
        <f t="shared" si="2"/>
        <v>1090</v>
      </c>
      <c r="I43" s="69">
        <f>IFERROR(VLOOKUP(B43,$P$14:$AH$514,VLOOKUP(I$11,$M$13:$N$23,2,0),0),"")</f>
        <v>1002.8</v>
      </c>
      <c r="J43" s="5"/>
      <c r="K43" s="5"/>
      <c r="L43" s="5"/>
      <c r="M43" s="24"/>
      <c r="N43" s="24"/>
      <c r="O43" s="24"/>
      <c r="P43" s="44">
        <f>IFERROR(RANK(Q43,$Q$14:$Q$514,1),"")</f>
        <v>30</v>
      </c>
      <c r="Q43" s="39">
        <f t="shared" si="3"/>
        <v>1.0004299999999999</v>
      </c>
      <c r="R43" s="41"/>
      <c r="S43" s="41" t="s">
        <v>528</v>
      </c>
      <c r="T43" s="41">
        <v>70450</v>
      </c>
      <c r="U43" s="41" t="s">
        <v>45</v>
      </c>
      <c r="V43" s="41">
        <v>1090</v>
      </c>
      <c r="W43" s="42">
        <v>1002.8</v>
      </c>
      <c r="X43" s="42">
        <v>926.5</v>
      </c>
      <c r="Y43" s="42">
        <v>1035.5</v>
      </c>
      <c r="Z43" s="42">
        <v>1035.5</v>
      </c>
      <c r="AA43" s="43">
        <f t="shared" si="4"/>
        <v>926.5</v>
      </c>
      <c r="AB43" s="43">
        <f t="shared" si="4"/>
        <v>981</v>
      </c>
      <c r="AC43" s="43">
        <f t="shared" si="4"/>
        <v>545</v>
      </c>
      <c r="AD43" s="43">
        <f t="shared" si="5"/>
        <v>817.5</v>
      </c>
      <c r="AE43" s="43">
        <f t="shared" si="4"/>
        <v>545</v>
      </c>
      <c r="AF43" s="43">
        <f t="shared" si="4"/>
        <v>545</v>
      </c>
      <c r="AG43" s="43">
        <f t="shared" si="11"/>
        <v>545</v>
      </c>
      <c r="AH43" s="43"/>
      <c r="AI43" s="26"/>
      <c r="AJ43" s="26"/>
      <c r="AK43" s="26"/>
      <c r="AL43" s="24"/>
      <c r="AM43" s="24"/>
      <c r="AN43" s="24">
        <v>82306</v>
      </c>
      <c r="AO43" s="24">
        <v>29.6</v>
      </c>
      <c r="AP43" s="24">
        <f t="shared" si="6"/>
        <v>53.28</v>
      </c>
    </row>
    <row r="44" spans="1:42" x14ac:dyDescent="0.25">
      <c r="A44" s="3"/>
      <c r="B44" s="6">
        <v>31</v>
      </c>
      <c r="C44" s="71">
        <f>IFERROR(VLOOKUP($B44,$P$14:$V$514,5,0),"")</f>
        <v>70450</v>
      </c>
      <c r="D44" s="68" t="str">
        <f>IFERROR(VLOOKUP($B44,$P$14:$V$514,4,0),"")</f>
        <v>Radiology</v>
      </c>
      <c r="E44" s="71" t="str">
        <f>IFERROR(VLOOKUP($B44,$P$14:$V$514,6,0),"")</f>
        <v>CT scan, head or brain, without contrast - Radiologist read</v>
      </c>
      <c r="F44" s="70">
        <f>IFERROR(VLOOKUP($B44,$P$14:$V$514,7,0),"")</f>
        <v>154.35</v>
      </c>
      <c r="G44" s="70">
        <f t="shared" si="0"/>
        <v>154.35</v>
      </c>
      <c r="H44" s="69">
        <f t="shared" si="2"/>
        <v>154.35</v>
      </c>
      <c r="I44" s="69">
        <f>IFERROR(VLOOKUP(B44,$P$14:$AH$514,VLOOKUP(I$11,$M$13:$N$23,2,0),0),"")</f>
        <v>142</v>
      </c>
      <c r="J44" s="5"/>
      <c r="K44" s="5"/>
      <c r="L44" s="5"/>
      <c r="M44" s="24"/>
      <c r="N44" s="24"/>
      <c r="O44" s="24"/>
      <c r="P44" s="44">
        <f>IFERROR(RANK(Q44,$Q$14:$Q$514,1),"")</f>
        <v>31</v>
      </c>
      <c r="Q44" s="39">
        <f t="shared" si="3"/>
        <v>1.00044</v>
      </c>
      <c r="R44" s="41"/>
      <c r="S44" s="41" t="s">
        <v>528</v>
      </c>
      <c r="T44" s="41">
        <v>70450</v>
      </c>
      <c r="U44" s="41" t="s">
        <v>46</v>
      </c>
      <c r="V44" s="41">
        <v>154.35</v>
      </c>
      <c r="W44" s="42">
        <v>142</v>
      </c>
      <c r="X44" s="42">
        <v>131.19749999999999</v>
      </c>
      <c r="Y44" s="42">
        <v>146.63249999999999</v>
      </c>
      <c r="Z44" s="42">
        <v>146.63249999999999</v>
      </c>
      <c r="AA44" s="43">
        <f t="shared" si="4"/>
        <v>131.19749999999999</v>
      </c>
      <c r="AB44" s="43">
        <f t="shared" si="4"/>
        <v>138.91499999999999</v>
      </c>
      <c r="AC44" s="43">
        <f t="shared" si="4"/>
        <v>77.174999999999997</v>
      </c>
      <c r="AD44" s="43">
        <f t="shared" si="5"/>
        <v>115.76249999999999</v>
      </c>
      <c r="AE44" s="43">
        <f t="shared" si="4"/>
        <v>77.174999999999997</v>
      </c>
      <c r="AF44" s="43">
        <f t="shared" si="4"/>
        <v>77.174999999999997</v>
      </c>
      <c r="AG44" s="43">
        <f t="shared" si="11"/>
        <v>77.174999999999997</v>
      </c>
      <c r="AH44" s="43"/>
      <c r="AI44" s="26"/>
      <c r="AJ44" s="26"/>
      <c r="AK44" s="26"/>
      <c r="AL44" s="24"/>
      <c r="AM44" s="24"/>
      <c r="AN44" s="24">
        <v>82308</v>
      </c>
      <c r="AO44" s="24">
        <v>26.79</v>
      </c>
      <c r="AP44" s="24">
        <f t="shared" si="6"/>
        <v>48.222000000000001</v>
      </c>
    </row>
    <row r="45" spans="1:42" x14ac:dyDescent="0.25">
      <c r="A45" s="3"/>
      <c r="B45" s="6">
        <v>32</v>
      </c>
      <c r="C45" s="71">
        <f>IFERROR(VLOOKUP($B45,$P$14:$V$514,5,0),"")</f>
        <v>70553</v>
      </c>
      <c r="D45" s="68" t="str">
        <f>IFERROR(VLOOKUP($B45,$P$14:$V$514,4,0),"")</f>
        <v>Radiology</v>
      </c>
      <c r="E45" s="71" t="str">
        <f>IFERROR(VLOOKUP($B45,$P$14:$V$514,6,0),"")</f>
        <v>MRI scan of brain before and after contrast</v>
      </c>
      <c r="F45" s="70">
        <f>IFERROR(VLOOKUP($B45,$P$14:$V$514,7,0),"")</f>
        <v>3315.95</v>
      </c>
      <c r="G45" s="70">
        <f t="shared" si="0"/>
        <v>3315.95</v>
      </c>
      <c r="H45" s="69">
        <f t="shared" si="2"/>
        <v>3315.95</v>
      </c>
      <c r="I45" s="69">
        <f>IFERROR(VLOOKUP(B45,$P$14:$AH$514,VLOOKUP(I$11,$M$13:$N$23,2,0),0),"")</f>
        <v>3050.67</v>
      </c>
      <c r="J45" s="5"/>
      <c r="K45" s="5"/>
      <c r="L45" s="5"/>
      <c r="M45" s="24"/>
      <c r="N45" s="24"/>
      <c r="O45" s="24"/>
      <c r="P45" s="44">
        <f>IFERROR(RANK(Q45,$Q$14:$Q$514,1),"")</f>
        <v>32</v>
      </c>
      <c r="Q45" s="39">
        <f t="shared" si="3"/>
        <v>1.0004500000000001</v>
      </c>
      <c r="R45" s="41"/>
      <c r="S45" s="41" t="s">
        <v>528</v>
      </c>
      <c r="T45" s="41">
        <v>70553</v>
      </c>
      <c r="U45" s="41" t="s">
        <v>47</v>
      </c>
      <c r="V45" s="41">
        <v>3315.95</v>
      </c>
      <c r="W45" s="42">
        <v>3050.67</v>
      </c>
      <c r="X45" s="42">
        <v>2818.5574999999999</v>
      </c>
      <c r="Y45" s="42">
        <v>3150.1524999999997</v>
      </c>
      <c r="Z45" s="42">
        <v>3150.1524999999997</v>
      </c>
      <c r="AA45" s="43">
        <f t="shared" si="4"/>
        <v>2818.5574999999999</v>
      </c>
      <c r="AB45" s="43">
        <f t="shared" si="4"/>
        <v>2984.355</v>
      </c>
      <c r="AC45" s="43">
        <f t="shared" si="4"/>
        <v>1657.9749999999999</v>
      </c>
      <c r="AD45" s="43">
        <f t="shared" si="5"/>
        <v>2486.9624999999996</v>
      </c>
      <c r="AE45" s="43">
        <f t="shared" si="4"/>
        <v>1657.9749999999999</v>
      </c>
      <c r="AF45" s="43">
        <f t="shared" si="4"/>
        <v>1657.9749999999999</v>
      </c>
      <c r="AG45" s="43">
        <f t="shared" si="11"/>
        <v>1657.9749999999999</v>
      </c>
      <c r="AH45" s="43"/>
      <c r="AI45" s="26"/>
      <c r="AJ45" s="26"/>
      <c r="AK45" s="26"/>
      <c r="AL45" s="24"/>
      <c r="AM45" s="24"/>
      <c r="AN45" s="24">
        <v>82310</v>
      </c>
      <c r="AO45" s="24">
        <v>5.16</v>
      </c>
      <c r="AP45" s="24">
        <f t="shared" si="6"/>
        <v>9.2880000000000003</v>
      </c>
    </row>
    <row r="46" spans="1:42" x14ac:dyDescent="0.25">
      <c r="A46" s="3"/>
      <c r="B46" s="6">
        <v>33</v>
      </c>
      <c r="C46" s="71">
        <f>IFERROR(VLOOKUP($B46,$P$14:$V$514,5,0),"")</f>
        <v>70553</v>
      </c>
      <c r="D46" s="68" t="str">
        <f>IFERROR(VLOOKUP($B46,$P$14:$V$514,4,0),"")</f>
        <v>Radiology</v>
      </c>
      <c r="E46" s="71" t="str">
        <f>IFERROR(VLOOKUP($B46,$P$14:$V$514,6,0),"")</f>
        <v>MRI scan of brain before and after contrast - Radiologist read</v>
      </c>
      <c r="F46" s="70">
        <f>IFERROR(VLOOKUP($B46,$P$14:$V$514,7,0),"")</f>
        <v>271.2</v>
      </c>
      <c r="G46" s="70">
        <f t="shared" si="0"/>
        <v>271.2</v>
      </c>
      <c r="H46" s="69">
        <f t="shared" si="2"/>
        <v>271.2</v>
      </c>
      <c r="I46" s="69">
        <f>IFERROR(VLOOKUP(B46,$P$14:$AH$514,VLOOKUP(I$11,$M$13:$N$23,2,0),0),"")</f>
        <v>249.56</v>
      </c>
      <c r="J46" s="5"/>
      <c r="K46" s="5"/>
      <c r="L46" s="5"/>
      <c r="M46" s="24"/>
      <c r="N46" s="24"/>
      <c r="O46" s="24"/>
      <c r="P46" s="44">
        <f>IFERROR(RANK(Q46,$Q$14:$Q$514,1),"")</f>
        <v>33</v>
      </c>
      <c r="Q46" s="39">
        <f t="shared" si="3"/>
        <v>1.0004599999999999</v>
      </c>
      <c r="R46" s="41"/>
      <c r="S46" s="41" t="s">
        <v>528</v>
      </c>
      <c r="T46" s="41">
        <v>70553</v>
      </c>
      <c r="U46" s="41" t="s">
        <v>48</v>
      </c>
      <c r="V46" s="41">
        <v>271.2</v>
      </c>
      <c r="W46" s="42">
        <v>249.56</v>
      </c>
      <c r="X46" s="42">
        <v>230.51999999999998</v>
      </c>
      <c r="Y46" s="42">
        <v>257.64</v>
      </c>
      <c r="Z46" s="42">
        <v>257.64</v>
      </c>
      <c r="AA46" s="43">
        <f t="shared" si="4"/>
        <v>230.51999999999998</v>
      </c>
      <c r="AB46" s="43">
        <f t="shared" si="4"/>
        <v>244.07999999999998</v>
      </c>
      <c r="AC46" s="43">
        <f t="shared" si="4"/>
        <v>135.6</v>
      </c>
      <c r="AD46" s="43">
        <f t="shared" si="5"/>
        <v>203.39999999999998</v>
      </c>
      <c r="AE46" s="43">
        <f t="shared" si="4"/>
        <v>135.6</v>
      </c>
      <c r="AF46" s="43">
        <f t="shared" si="4"/>
        <v>135.6</v>
      </c>
      <c r="AG46" s="43">
        <f t="shared" si="11"/>
        <v>135.6</v>
      </c>
      <c r="AH46" s="43"/>
      <c r="AI46" s="26"/>
      <c r="AJ46" s="26"/>
      <c r="AK46" s="26"/>
      <c r="AL46" s="24"/>
      <c r="AM46" s="24"/>
      <c r="AN46" s="24">
        <v>82340</v>
      </c>
      <c r="AO46" s="24">
        <v>6.03</v>
      </c>
      <c r="AP46" s="24">
        <f t="shared" si="6"/>
        <v>10.854000000000001</v>
      </c>
    </row>
    <row r="47" spans="1:42" x14ac:dyDescent="0.25">
      <c r="A47" s="3"/>
      <c r="B47" s="6">
        <v>34</v>
      </c>
      <c r="C47" s="71">
        <f>IFERROR(VLOOKUP($B47,$P$14:$V$514,5,0),"")</f>
        <v>72110</v>
      </c>
      <c r="D47" s="68" t="str">
        <f>IFERROR(VLOOKUP($B47,$P$14:$V$514,4,0),"")</f>
        <v>Radiology</v>
      </c>
      <c r="E47" s="71" t="str">
        <f>IFERROR(VLOOKUP($B47,$P$14:$V$514,6,0),"")</f>
        <v>X-Ray, lower back, minimum four views</v>
      </c>
      <c r="F47" s="70">
        <f>IFERROR(VLOOKUP($B47,$P$14:$V$514,7,0),"")</f>
        <v>444.95</v>
      </c>
      <c r="G47" s="70">
        <f t="shared" si="0"/>
        <v>444.95</v>
      </c>
      <c r="H47" s="69">
        <f t="shared" si="2"/>
        <v>444.95</v>
      </c>
      <c r="I47" s="69">
        <f>IFERROR(VLOOKUP(B47,$P$14:$AH$514,VLOOKUP(I$11,$M$13:$N$23,2,0),0),"")</f>
        <v>409.35</v>
      </c>
      <c r="J47" s="5"/>
      <c r="K47" s="5"/>
      <c r="L47" s="5"/>
      <c r="M47" s="24"/>
      <c r="N47" s="24"/>
      <c r="O47" s="24"/>
      <c r="P47" s="44">
        <f>IFERROR(RANK(Q47,$Q$14:$Q$514,1),"")</f>
        <v>34</v>
      </c>
      <c r="Q47" s="39">
        <f t="shared" si="3"/>
        <v>1.00047</v>
      </c>
      <c r="R47" s="41"/>
      <c r="S47" s="41" t="s">
        <v>528</v>
      </c>
      <c r="T47" s="41">
        <v>72110</v>
      </c>
      <c r="U47" s="41" t="s">
        <v>49</v>
      </c>
      <c r="V47" s="41">
        <v>444.95</v>
      </c>
      <c r="W47" s="42">
        <v>409.35</v>
      </c>
      <c r="X47" s="42">
        <v>378.20749999999998</v>
      </c>
      <c r="Y47" s="42">
        <v>422.70249999999999</v>
      </c>
      <c r="Z47" s="42">
        <v>422.70249999999999</v>
      </c>
      <c r="AA47" s="43">
        <f t="shared" si="4"/>
        <v>378.20749999999998</v>
      </c>
      <c r="AB47" s="43">
        <f t="shared" si="4"/>
        <v>400.45499999999998</v>
      </c>
      <c r="AC47" s="43">
        <f t="shared" si="4"/>
        <v>222.47499999999999</v>
      </c>
      <c r="AD47" s="43">
        <f t="shared" si="5"/>
        <v>333.71249999999998</v>
      </c>
      <c r="AE47" s="43">
        <f t="shared" si="4"/>
        <v>222.47499999999999</v>
      </c>
      <c r="AF47" s="43">
        <f t="shared" si="4"/>
        <v>222.47499999999999</v>
      </c>
      <c r="AG47" s="43">
        <f t="shared" si="11"/>
        <v>222.47499999999999</v>
      </c>
      <c r="AH47" s="43"/>
      <c r="AI47" s="26"/>
      <c r="AJ47" s="26"/>
      <c r="AK47" s="26"/>
      <c r="AL47" s="24"/>
      <c r="AM47" s="24"/>
      <c r="AN47" s="24">
        <v>82465</v>
      </c>
      <c r="AO47" s="24">
        <v>4.3499999999999996</v>
      </c>
      <c r="AP47" s="24">
        <f t="shared" si="6"/>
        <v>7.8299999999999992</v>
      </c>
    </row>
    <row r="48" spans="1:42" x14ac:dyDescent="0.25">
      <c r="A48" s="3"/>
      <c r="B48" s="6">
        <v>35</v>
      </c>
      <c r="C48" s="71">
        <f>IFERROR(VLOOKUP($B48,$P$14:$V$514,5,0),"")</f>
        <v>72110</v>
      </c>
      <c r="D48" s="68" t="str">
        <f>IFERROR(VLOOKUP($B48,$P$14:$V$514,4,0),"")</f>
        <v>Radiology</v>
      </c>
      <c r="E48" s="71" t="str">
        <f>IFERROR(VLOOKUP($B48,$P$14:$V$514,6,0),"")</f>
        <v>X-Ray, lower back, minimum four views - Radiologist read</v>
      </c>
      <c r="F48" s="70">
        <f>IFERROR(VLOOKUP($B48,$P$14:$V$514,7,0),"")</f>
        <v>43.5</v>
      </c>
      <c r="G48" s="70">
        <f t="shared" si="0"/>
        <v>43.5</v>
      </c>
      <c r="H48" s="69">
        <f t="shared" si="2"/>
        <v>43.5</v>
      </c>
      <c r="I48" s="69">
        <f>IFERROR(VLOOKUP(B48,$P$14:$AH$514,VLOOKUP(I$11,$M$13:$N$23,2,0),0),"")</f>
        <v>40.020000000000003</v>
      </c>
      <c r="J48" s="5"/>
      <c r="K48" s="5"/>
      <c r="L48" s="5"/>
      <c r="M48" s="24"/>
      <c r="N48" s="24"/>
      <c r="O48" s="24"/>
      <c r="P48" s="44">
        <f>IFERROR(RANK(Q48,$Q$14:$Q$514,1),"")</f>
        <v>35</v>
      </c>
      <c r="Q48" s="39">
        <f t="shared" si="3"/>
        <v>1.00048</v>
      </c>
      <c r="R48" s="41"/>
      <c r="S48" s="41" t="s">
        <v>528</v>
      </c>
      <c r="T48" s="41">
        <v>72110</v>
      </c>
      <c r="U48" s="41" t="s">
        <v>50</v>
      </c>
      <c r="V48" s="41">
        <v>43.5</v>
      </c>
      <c r="W48" s="42">
        <v>40.020000000000003</v>
      </c>
      <c r="X48" s="42">
        <v>36.975000000000001</v>
      </c>
      <c r="Y48" s="42">
        <v>41.324999999999996</v>
      </c>
      <c r="Z48" s="42">
        <v>41.324999999999996</v>
      </c>
      <c r="AA48" s="43">
        <f t="shared" si="4"/>
        <v>36.975000000000001</v>
      </c>
      <c r="AB48" s="43">
        <f t="shared" si="4"/>
        <v>39.15</v>
      </c>
      <c r="AC48" s="43">
        <f t="shared" si="4"/>
        <v>21.75</v>
      </c>
      <c r="AD48" s="43">
        <f t="shared" si="5"/>
        <v>32.625</v>
      </c>
      <c r="AE48" s="43">
        <f t="shared" si="4"/>
        <v>21.75</v>
      </c>
      <c r="AF48" s="43">
        <f t="shared" si="4"/>
        <v>21.75</v>
      </c>
      <c r="AG48" s="43">
        <f t="shared" si="11"/>
        <v>21.75</v>
      </c>
      <c r="AH48" s="43"/>
      <c r="AI48" s="26"/>
      <c r="AJ48" s="26"/>
      <c r="AK48" s="26"/>
      <c r="AL48" s="24"/>
      <c r="AM48" s="24"/>
      <c r="AN48" s="24">
        <v>82525</v>
      </c>
      <c r="AO48" s="24">
        <v>12.41</v>
      </c>
      <c r="AP48" s="24">
        <f t="shared" si="6"/>
        <v>22.338000000000001</v>
      </c>
    </row>
    <row r="49" spans="1:42" x14ac:dyDescent="0.25">
      <c r="A49" s="3"/>
      <c r="B49" s="6">
        <v>36</v>
      </c>
      <c r="C49" s="71">
        <f>IFERROR(VLOOKUP($B49,$P$14:$V$514,5,0),"")</f>
        <v>72148</v>
      </c>
      <c r="D49" s="68" t="str">
        <f>IFERROR(VLOOKUP($B49,$P$14:$V$514,4,0),"")</f>
        <v>Radiology</v>
      </c>
      <c r="E49" s="71" t="str">
        <f>IFERROR(VLOOKUP($B49,$P$14:$V$514,6,0),"")</f>
        <v>MRI scan of lower spinal canal</v>
      </c>
      <c r="F49" s="70">
        <f>IFERROR(VLOOKUP($B49,$P$14:$V$514,7,0),"")</f>
        <v>1709.7</v>
      </c>
      <c r="G49" s="70">
        <f t="shared" si="0"/>
        <v>1709.7</v>
      </c>
      <c r="H49" s="69">
        <f t="shared" si="2"/>
        <v>1709.7</v>
      </c>
      <c r="I49" s="69">
        <f>IFERROR(VLOOKUP(B49,$P$14:$AH$514,VLOOKUP(I$11,$M$13:$N$23,2,0),0),"")</f>
        <v>1572.92</v>
      </c>
      <c r="J49" s="5"/>
      <c r="K49" s="5"/>
      <c r="L49" s="5"/>
      <c r="M49" s="24"/>
      <c r="N49" s="24"/>
      <c r="O49" s="24"/>
      <c r="P49" s="44">
        <f>IFERROR(RANK(Q49,$Q$14:$Q$514,1),"")</f>
        <v>36</v>
      </c>
      <c r="Q49" s="39">
        <f t="shared" si="3"/>
        <v>1.0004900000000001</v>
      </c>
      <c r="R49" s="41"/>
      <c r="S49" s="41" t="s">
        <v>528</v>
      </c>
      <c r="T49" s="41">
        <v>72148</v>
      </c>
      <c r="U49" s="41" t="s">
        <v>51</v>
      </c>
      <c r="V49" s="41">
        <v>1709.7</v>
      </c>
      <c r="W49" s="42">
        <v>1572.92</v>
      </c>
      <c r="X49" s="42">
        <v>1453.2449999999999</v>
      </c>
      <c r="Y49" s="42">
        <v>1624.2149999999999</v>
      </c>
      <c r="Z49" s="42">
        <v>1624.2149999999999</v>
      </c>
      <c r="AA49" s="43">
        <f t="shared" si="4"/>
        <v>1453.2449999999999</v>
      </c>
      <c r="AB49" s="43">
        <f t="shared" si="4"/>
        <v>1538.73</v>
      </c>
      <c r="AC49" s="43">
        <f t="shared" si="4"/>
        <v>854.85</v>
      </c>
      <c r="AD49" s="43">
        <f t="shared" si="5"/>
        <v>1282.2750000000001</v>
      </c>
      <c r="AE49" s="43">
        <f t="shared" si="4"/>
        <v>854.85</v>
      </c>
      <c r="AF49" s="43">
        <f t="shared" si="4"/>
        <v>854.85</v>
      </c>
      <c r="AG49" s="43">
        <f t="shared" si="11"/>
        <v>854.85</v>
      </c>
      <c r="AH49" s="43"/>
      <c r="AI49" s="26"/>
      <c r="AJ49" s="26"/>
      <c r="AK49" s="26"/>
      <c r="AL49" s="24"/>
      <c r="AM49" s="24"/>
      <c r="AN49" s="24">
        <v>82525</v>
      </c>
      <c r="AO49" s="24">
        <v>12.41</v>
      </c>
      <c r="AP49" s="24">
        <f t="shared" si="6"/>
        <v>22.338000000000001</v>
      </c>
    </row>
    <row r="50" spans="1:42" x14ac:dyDescent="0.25">
      <c r="A50" s="3"/>
      <c r="B50" s="6">
        <v>37</v>
      </c>
      <c r="C50" s="71">
        <f>IFERROR(VLOOKUP($B50,$P$14:$V$514,5,0),"")</f>
        <v>72148</v>
      </c>
      <c r="D50" s="68" t="str">
        <f>IFERROR(VLOOKUP($B50,$P$14:$V$514,4,0),"")</f>
        <v>Radiology</v>
      </c>
      <c r="E50" s="71" t="str">
        <f>IFERROR(VLOOKUP($B50,$P$14:$V$514,6,0),"")</f>
        <v>MRI scan of lower spinal canal - Radiologist read</v>
      </c>
      <c r="F50" s="70">
        <f>IFERROR(VLOOKUP($B50,$P$14:$V$514,7,0),"")</f>
        <v>224.9</v>
      </c>
      <c r="G50" s="70">
        <f t="shared" si="0"/>
        <v>224.9</v>
      </c>
      <c r="H50" s="69">
        <f t="shared" si="2"/>
        <v>224.9</v>
      </c>
      <c r="I50" s="69">
        <f>IFERROR(VLOOKUP(B50,$P$14:$AH$514,VLOOKUP(I$11,$M$13:$N$23,2,0),0),"")</f>
        <v>206.91</v>
      </c>
      <c r="J50" s="5"/>
      <c r="K50" s="5"/>
      <c r="L50" s="5"/>
      <c r="M50" s="24"/>
      <c r="N50" s="24"/>
      <c r="O50" s="24"/>
      <c r="P50" s="44">
        <f>IFERROR(RANK(Q50,$Q$14:$Q$514,1),"")</f>
        <v>37</v>
      </c>
      <c r="Q50" s="39">
        <f t="shared" si="3"/>
        <v>1.0004999999999999</v>
      </c>
      <c r="R50" s="41"/>
      <c r="S50" s="41" t="s">
        <v>528</v>
      </c>
      <c r="T50" s="41">
        <v>72148</v>
      </c>
      <c r="U50" s="41" t="s">
        <v>52</v>
      </c>
      <c r="V50" s="41">
        <v>224.9</v>
      </c>
      <c r="W50" s="42">
        <v>206.91</v>
      </c>
      <c r="X50" s="42">
        <v>191.16499999999999</v>
      </c>
      <c r="Y50" s="42">
        <v>213.655</v>
      </c>
      <c r="Z50" s="42">
        <v>213.655</v>
      </c>
      <c r="AA50" s="43">
        <f t="shared" si="4"/>
        <v>191.16499999999999</v>
      </c>
      <c r="AB50" s="43">
        <f t="shared" si="4"/>
        <v>202.41</v>
      </c>
      <c r="AC50" s="43">
        <f t="shared" si="4"/>
        <v>112.45</v>
      </c>
      <c r="AD50" s="43">
        <f t="shared" si="5"/>
        <v>168.67500000000001</v>
      </c>
      <c r="AE50" s="43">
        <f t="shared" si="4"/>
        <v>112.45</v>
      </c>
      <c r="AF50" s="43">
        <f t="shared" si="4"/>
        <v>112.45</v>
      </c>
      <c r="AG50" s="43">
        <f t="shared" si="11"/>
        <v>112.45</v>
      </c>
      <c r="AH50" s="43"/>
      <c r="AI50" s="26"/>
      <c r="AJ50" s="26"/>
      <c r="AK50" s="26"/>
      <c r="AL50" s="24"/>
      <c r="AM50" s="24"/>
      <c r="AN50" s="24">
        <v>82533</v>
      </c>
      <c r="AO50" s="24">
        <v>16.3</v>
      </c>
      <c r="AP50" s="24">
        <f t="shared" si="6"/>
        <v>29.340000000000003</v>
      </c>
    </row>
    <row r="51" spans="1:42" x14ac:dyDescent="0.25">
      <c r="A51" s="3"/>
      <c r="B51" s="6">
        <v>38</v>
      </c>
      <c r="C51" s="71">
        <f>IFERROR(VLOOKUP($B51,$P$14:$V$514,5,0),"")</f>
        <v>72193</v>
      </c>
      <c r="D51" s="68" t="str">
        <f>IFERROR(VLOOKUP($B51,$P$14:$V$514,4,0),"")</f>
        <v>Radiology</v>
      </c>
      <c r="E51" s="71" t="str">
        <f>IFERROR(VLOOKUP($B51,$P$14:$V$514,6,0),"")</f>
        <v>CT scan, pelvis, with contrast</v>
      </c>
      <c r="F51" s="70">
        <f>IFERROR(VLOOKUP($B51,$P$14:$V$514,7,0),"")</f>
        <v>1466</v>
      </c>
      <c r="G51" s="70">
        <f t="shared" si="0"/>
        <v>1466</v>
      </c>
      <c r="H51" s="69">
        <f t="shared" si="2"/>
        <v>1466</v>
      </c>
      <c r="I51" s="69">
        <f>IFERROR(VLOOKUP(B51,$P$14:$AH$514,VLOOKUP(I$11,$M$13:$N$23,2,0),0),"")</f>
        <v>1348.72</v>
      </c>
      <c r="J51" s="5"/>
      <c r="K51" s="5"/>
      <c r="L51" s="5"/>
      <c r="M51" s="24"/>
      <c r="N51" s="24"/>
      <c r="O51" s="24"/>
      <c r="P51" s="44">
        <f>IFERROR(RANK(Q51,$Q$14:$Q$514,1),"")</f>
        <v>38</v>
      </c>
      <c r="Q51" s="39">
        <f t="shared" si="3"/>
        <v>1.00051</v>
      </c>
      <c r="R51" s="41"/>
      <c r="S51" s="41" t="s">
        <v>528</v>
      </c>
      <c r="T51" s="41">
        <v>72193</v>
      </c>
      <c r="U51" s="41" t="s">
        <v>53</v>
      </c>
      <c r="V51" s="41">
        <v>1466</v>
      </c>
      <c r="W51" s="42">
        <v>1348.72</v>
      </c>
      <c r="X51" s="42">
        <v>1246.0999999999999</v>
      </c>
      <c r="Y51" s="42">
        <v>1392.7</v>
      </c>
      <c r="Z51" s="42">
        <v>1392.7</v>
      </c>
      <c r="AA51" s="43">
        <f t="shared" si="4"/>
        <v>1246.0999999999999</v>
      </c>
      <c r="AB51" s="43">
        <f t="shared" si="4"/>
        <v>1319.4</v>
      </c>
      <c r="AC51" s="43">
        <f t="shared" si="4"/>
        <v>733</v>
      </c>
      <c r="AD51" s="43">
        <f t="shared" si="5"/>
        <v>1099.5</v>
      </c>
      <c r="AE51" s="43">
        <f t="shared" si="4"/>
        <v>733</v>
      </c>
      <c r="AF51" s="43">
        <f t="shared" si="4"/>
        <v>733</v>
      </c>
      <c r="AG51" s="43">
        <f t="shared" si="11"/>
        <v>733</v>
      </c>
      <c r="AH51" s="43"/>
      <c r="AI51" s="26"/>
      <c r="AJ51" s="26"/>
      <c r="AK51" s="26"/>
      <c r="AL51" s="24"/>
      <c r="AM51" s="24"/>
      <c r="AN51" s="24">
        <v>82550</v>
      </c>
      <c r="AO51" s="24">
        <v>6.51</v>
      </c>
      <c r="AP51" s="24">
        <f t="shared" si="6"/>
        <v>11.718</v>
      </c>
    </row>
    <row r="52" spans="1:42" x14ac:dyDescent="0.25">
      <c r="A52" s="3"/>
      <c r="B52" s="6">
        <v>39</v>
      </c>
      <c r="C52" s="71">
        <f>IFERROR(VLOOKUP($B52,$P$14:$V$514,5,0),"")</f>
        <v>72193</v>
      </c>
      <c r="D52" s="68" t="str">
        <f>IFERROR(VLOOKUP($B52,$P$14:$V$514,4,0),"")</f>
        <v>Radiology</v>
      </c>
      <c r="E52" s="71" t="str">
        <f>IFERROR(VLOOKUP($B52,$P$14:$V$514,6,0),"")</f>
        <v>CT scan, pelvis, with contrast - Radiologist read</v>
      </c>
      <c r="F52" s="70">
        <f>IFERROR(VLOOKUP($B52,$P$14:$V$514,7,0),"")</f>
        <v>181.85</v>
      </c>
      <c r="G52" s="70">
        <f t="shared" si="0"/>
        <v>181.85</v>
      </c>
      <c r="H52" s="69">
        <f t="shared" si="2"/>
        <v>181.85</v>
      </c>
      <c r="I52" s="69">
        <f>IFERROR(VLOOKUP(B52,$P$14:$AH$514,VLOOKUP(I$11,$M$13:$N$23,2,0),0),"")</f>
        <v>167.3</v>
      </c>
      <c r="J52" s="5"/>
      <c r="K52" s="5"/>
      <c r="L52" s="5"/>
      <c r="M52" s="24"/>
      <c r="N52" s="24"/>
      <c r="O52" s="24"/>
      <c r="P52" s="44">
        <f>IFERROR(RANK(Q52,$Q$14:$Q$514,1),"")</f>
        <v>39</v>
      </c>
      <c r="Q52" s="39">
        <f t="shared" si="3"/>
        <v>1.0005200000000001</v>
      </c>
      <c r="R52" s="41"/>
      <c r="S52" s="41" t="s">
        <v>528</v>
      </c>
      <c r="T52" s="41">
        <v>72193</v>
      </c>
      <c r="U52" s="41" t="s">
        <v>54</v>
      </c>
      <c r="V52" s="41">
        <v>181.85</v>
      </c>
      <c r="W52" s="42">
        <v>167.3</v>
      </c>
      <c r="X52" s="42">
        <v>154.57249999999999</v>
      </c>
      <c r="Y52" s="42">
        <v>172.75749999999999</v>
      </c>
      <c r="Z52" s="42">
        <v>172.75749999999999</v>
      </c>
      <c r="AA52" s="43">
        <f t="shared" si="4"/>
        <v>154.57249999999999</v>
      </c>
      <c r="AB52" s="43">
        <f t="shared" si="4"/>
        <v>163.66499999999999</v>
      </c>
      <c r="AC52" s="43">
        <f t="shared" si="4"/>
        <v>90.924999999999997</v>
      </c>
      <c r="AD52" s="43">
        <f t="shared" si="5"/>
        <v>136.38749999999999</v>
      </c>
      <c r="AE52" s="43">
        <f t="shared" si="4"/>
        <v>90.924999999999997</v>
      </c>
      <c r="AF52" s="43">
        <f t="shared" si="4"/>
        <v>90.924999999999997</v>
      </c>
      <c r="AG52" s="43">
        <f t="shared" si="11"/>
        <v>90.924999999999997</v>
      </c>
      <c r="AH52" s="43"/>
      <c r="AI52" s="26"/>
      <c r="AJ52" s="26"/>
      <c r="AK52" s="26"/>
      <c r="AL52" s="24"/>
      <c r="AM52" s="24"/>
      <c r="AN52" s="24">
        <v>82553</v>
      </c>
      <c r="AO52" s="24">
        <v>11.55</v>
      </c>
      <c r="AP52" s="24">
        <f t="shared" si="6"/>
        <v>20.790000000000003</v>
      </c>
    </row>
    <row r="53" spans="1:42" x14ac:dyDescent="0.25">
      <c r="A53" s="3"/>
      <c r="B53" s="6">
        <v>40</v>
      </c>
      <c r="C53" s="71">
        <f>IFERROR(VLOOKUP($B53,$P$14:$V$514,5,0),"")</f>
        <v>73721</v>
      </c>
      <c r="D53" s="68" t="str">
        <f>IFERROR(VLOOKUP($B53,$P$14:$V$514,4,0),"")</f>
        <v>Radiology</v>
      </c>
      <c r="E53" s="71" t="str">
        <f>IFERROR(VLOOKUP($B53,$P$14:$V$514,6,0),"")</f>
        <v>MRI scan of leg joint</v>
      </c>
      <c r="F53" s="70">
        <f>IFERROR(VLOOKUP($B53,$P$14:$V$514,7,0),"")</f>
        <v>1538.9</v>
      </c>
      <c r="G53" s="70">
        <f t="shared" si="0"/>
        <v>1538.9</v>
      </c>
      <c r="H53" s="69">
        <f t="shared" si="2"/>
        <v>1538.9</v>
      </c>
      <c r="I53" s="69">
        <f>IFERROR(VLOOKUP(B53,$P$14:$AH$514,VLOOKUP(I$11,$M$13:$N$23,2,0),0),"")</f>
        <v>1415.79</v>
      </c>
      <c r="J53" s="5"/>
      <c r="K53" s="5"/>
      <c r="L53" s="5"/>
      <c r="M53" s="24"/>
      <c r="N53" s="24"/>
      <c r="O53" s="24"/>
      <c r="P53" s="44">
        <f>IFERROR(RANK(Q53,$Q$14:$Q$514,1),"")</f>
        <v>40</v>
      </c>
      <c r="Q53" s="39">
        <f t="shared" si="3"/>
        <v>1.0005299999999999</v>
      </c>
      <c r="R53" s="41"/>
      <c r="S53" s="41" t="s">
        <v>528</v>
      </c>
      <c r="T53" s="41">
        <v>73721</v>
      </c>
      <c r="U53" s="41" t="s">
        <v>55</v>
      </c>
      <c r="V53" s="41">
        <v>1538.9</v>
      </c>
      <c r="W53" s="42">
        <v>1415.79</v>
      </c>
      <c r="X53" s="42">
        <v>1308.0650000000001</v>
      </c>
      <c r="Y53" s="42">
        <v>1461.9549999999999</v>
      </c>
      <c r="Z53" s="42">
        <v>1461.9549999999999</v>
      </c>
      <c r="AA53" s="43">
        <f t="shared" si="4"/>
        <v>1308.0650000000001</v>
      </c>
      <c r="AB53" s="43">
        <f t="shared" si="4"/>
        <v>1385.0100000000002</v>
      </c>
      <c r="AC53" s="43">
        <f t="shared" si="4"/>
        <v>769.45</v>
      </c>
      <c r="AD53" s="43">
        <f t="shared" si="5"/>
        <v>1154.1750000000002</v>
      </c>
      <c r="AE53" s="43">
        <f t="shared" si="4"/>
        <v>769.45</v>
      </c>
      <c r="AF53" s="43">
        <f t="shared" si="4"/>
        <v>769.45</v>
      </c>
      <c r="AG53" s="43">
        <f t="shared" si="11"/>
        <v>769.45</v>
      </c>
      <c r="AH53" s="43"/>
      <c r="AI53" s="26"/>
      <c r="AJ53" s="26"/>
      <c r="AK53" s="26"/>
      <c r="AL53" s="24"/>
      <c r="AM53" s="24"/>
      <c r="AN53" s="24">
        <v>82570</v>
      </c>
      <c r="AO53" s="24">
        <v>5.18</v>
      </c>
      <c r="AP53" s="24">
        <f t="shared" si="6"/>
        <v>9.3239999999999998</v>
      </c>
    </row>
    <row r="54" spans="1:42" x14ac:dyDescent="0.25">
      <c r="A54" s="3"/>
      <c r="B54" s="6">
        <v>41</v>
      </c>
      <c r="C54" s="71">
        <f>IFERROR(VLOOKUP($B54,$P$14:$V$514,5,0),"")</f>
        <v>73721</v>
      </c>
      <c r="D54" s="68" t="str">
        <f>IFERROR(VLOOKUP($B54,$P$14:$V$514,4,0),"")</f>
        <v>Radiology</v>
      </c>
      <c r="E54" s="71" t="str">
        <f>IFERROR(VLOOKUP($B54,$P$14:$V$514,6,0),"")</f>
        <v>MRI scan of leg joint - Radiologist read</v>
      </c>
      <c r="F54" s="70">
        <f>IFERROR(VLOOKUP($B54,$P$14:$V$514,7,0),"")</f>
        <v>197.3</v>
      </c>
      <c r="G54" s="70">
        <f t="shared" si="0"/>
        <v>197.3</v>
      </c>
      <c r="H54" s="69">
        <f t="shared" si="2"/>
        <v>197.3</v>
      </c>
      <c r="I54" s="69">
        <f>IFERROR(VLOOKUP(B54,$P$14:$AH$514,VLOOKUP(I$11,$M$13:$N$23,2,0),0),"")</f>
        <v>181.52</v>
      </c>
      <c r="J54" s="5"/>
      <c r="K54" s="5"/>
      <c r="L54" s="5"/>
      <c r="M54" s="24"/>
      <c r="N54" s="24"/>
      <c r="O54" s="24"/>
      <c r="P54" s="44">
        <f>IFERROR(RANK(Q54,$Q$14:$Q$514,1),"")</f>
        <v>41</v>
      </c>
      <c r="Q54" s="39">
        <f t="shared" si="3"/>
        <v>1.00054</v>
      </c>
      <c r="R54" s="41"/>
      <c r="S54" s="41" t="s">
        <v>528</v>
      </c>
      <c r="T54" s="41">
        <v>73721</v>
      </c>
      <c r="U54" s="41" t="s">
        <v>56</v>
      </c>
      <c r="V54" s="41">
        <v>197.3</v>
      </c>
      <c r="W54" s="42">
        <v>181.52</v>
      </c>
      <c r="X54" s="42">
        <v>167.70500000000001</v>
      </c>
      <c r="Y54" s="42">
        <v>187.435</v>
      </c>
      <c r="Z54" s="42">
        <v>187.435</v>
      </c>
      <c r="AA54" s="43">
        <f t="shared" si="4"/>
        <v>167.70500000000001</v>
      </c>
      <c r="AB54" s="43">
        <f t="shared" si="4"/>
        <v>177.57000000000002</v>
      </c>
      <c r="AC54" s="43">
        <f t="shared" si="4"/>
        <v>98.65</v>
      </c>
      <c r="AD54" s="43">
        <f t="shared" si="5"/>
        <v>147.97500000000002</v>
      </c>
      <c r="AE54" s="43">
        <f t="shared" si="4"/>
        <v>98.65</v>
      </c>
      <c r="AF54" s="43">
        <f t="shared" si="4"/>
        <v>98.65</v>
      </c>
      <c r="AG54" s="43">
        <f t="shared" si="11"/>
        <v>98.65</v>
      </c>
      <c r="AH54" s="43"/>
      <c r="AI54" s="26"/>
      <c r="AJ54" s="26"/>
      <c r="AK54" s="26"/>
      <c r="AL54" s="24"/>
      <c r="AM54" s="24"/>
      <c r="AN54" s="24">
        <v>82575</v>
      </c>
      <c r="AO54" s="24">
        <v>9.4600000000000009</v>
      </c>
      <c r="AP54" s="24">
        <f t="shared" si="6"/>
        <v>17.028000000000002</v>
      </c>
    </row>
    <row r="55" spans="1:42" x14ac:dyDescent="0.25">
      <c r="A55" s="3"/>
      <c r="B55" s="6">
        <v>42</v>
      </c>
      <c r="C55" s="71">
        <f>IFERROR(VLOOKUP($B55,$P$14:$V$514,5,0),"")</f>
        <v>74177</v>
      </c>
      <c r="D55" s="68" t="str">
        <f>IFERROR(VLOOKUP($B55,$P$14:$V$514,4,0),"")</f>
        <v>Radiology</v>
      </c>
      <c r="E55" s="71" t="str">
        <f>IFERROR(VLOOKUP($B55,$P$14:$V$514,6,0),"")</f>
        <v>CT scan of abdomen and pelvis with contrast</v>
      </c>
      <c r="F55" s="70">
        <f>IFERROR(VLOOKUP($B55,$P$14:$V$514,7,0),"")</f>
        <v>2870</v>
      </c>
      <c r="G55" s="70">
        <f t="shared" si="0"/>
        <v>2870</v>
      </c>
      <c r="H55" s="69">
        <f t="shared" si="2"/>
        <v>2870</v>
      </c>
      <c r="I55" s="69">
        <f>IFERROR(VLOOKUP(B55,$P$14:$AH$514,VLOOKUP(I$11,$M$13:$N$23,2,0),0),"")</f>
        <v>2640.4</v>
      </c>
      <c r="J55" s="5"/>
      <c r="K55" s="5"/>
      <c r="L55" s="5"/>
      <c r="M55" s="24"/>
      <c r="N55" s="24"/>
      <c r="O55" s="24"/>
      <c r="P55" s="44">
        <f>IFERROR(RANK(Q55,$Q$14:$Q$514,1),"")</f>
        <v>42</v>
      </c>
      <c r="Q55" s="39">
        <f t="shared" si="3"/>
        <v>1.0005500000000001</v>
      </c>
      <c r="R55" s="41"/>
      <c r="S55" s="41" t="s">
        <v>528</v>
      </c>
      <c r="T55" s="41">
        <v>74177</v>
      </c>
      <c r="U55" s="41" t="s">
        <v>57</v>
      </c>
      <c r="V55" s="41">
        <v>2870</v>
      </c>
      <c r="W55" s="42">
        <v>2640.4</v>
      </c>
      <c r="X55" s="42">
        <v>2439.5</v>
      </c>
      <c r="Y55" s="42">
        <v>2726.5</v>
      </c>
      <c r="Z55" s="42">
        <v>2726.5</v>
      </c>
      <c r="AA55" s="43">
        <f t="shared" si="4"/>
        <v>2439.5</v>
      </c>
      <c r="AB55" s="43">
        <f t="shared" si="4"/>
        <v>2583</v>
      </c>
      <c r="AC55" s="43">
        <f t="shared" si="4"/>
        <v>1435</v>
      </c>
      <c r="AD55" s="43">
        <f t="shared" si="5"/>
        <v>2152.5</v>
      </c>
      <c r="AE55" s="43">
        <f t="shared" si="4"/>
        <v>1435</v>
      </c>
      <c r="AF55" s="43">
        <f t="shared" si="4"/>
        <v>1435</v>
      </c>
      <c r="AG55" s="43">
        <f t="shared" si="11"/>
        <v>1435</v>
      </c>
      <c r="AH55" s="43"/>
      <c r="AI55" s="26"/>
      <c r="AJ55" s="26"/>
      <c r="AK55" s="26"/>
      <c r="AL55" s="24"/>
      <c r="AM55" s="24"/>
      <c r="AN55" s="24">
        <v>82607</v>
      </c>
      <c r="AO55" s="24">
        <v>15.08</v>
      </c>
      <c r="AP55" s="24">
        <f t="shared" si="6"/>
        <v>27.144000000000002</v>
      </c>
    </row>
    <row r="56" spans="1:42" x14ac:dyDescent="0.25">
      <c r="A56" s="3"/>
      <c r="B56" s="6">
        <v>43</v>
      </c>
      <c r="C56" s="71">
        <f>IFERROR(VLOOKUP($B56,$P$14:$V$514,5,0),"")</f>
        <v>74177</v>
      </c>
      <c r="D56" s="68" t="str">
        <f>IFERROR(VLOOKUP($B56,$P$14:$V$514,4,0),"")</f>
        <v>Radiology</v>
      </c>
      <c r="E56" s="71" t="str">
        <f>IFERROR(VLOOKUP($B56,$P$14:$V$514,6,0),"")</f>
        <v>CT scan of abdomen and pelvis with contrast - Radiologist read</v>
      </c>
      <c r="F56" s="70">
        <f>IFERROR(VLOOKUP($B56,$P$14:$V$514,7,0),"")</f>
        <v>374.75</v>
      </c>
      <c r="G56" s="70">
        <f t="shared" si="0"/>
        <v>374.75</v>
      </c>
      <c r="H56" s="69">
        <f t="shared" si="2"/>
        <v>374.75</v>
      </c>
      <c r="I56" s="69">
        <f>IFERROR(VLOOKUP(B56,$P$14:$AH$514,VLOOKUP(I$11,$M$13:$N$23,2,0),0),"")</f>
        <v>344.77</v>
      </c>
      <c r="J56" s="5"/>
      <c r="K56" s="5"/>
      <c r="L56" s="5"/>
      <c r="M56" s="24"/>
      <c r="N56" s="24"/>
      <c r="O56" s="24"/>
      <c r="P56" s="44">
        <f>IFERROR(RANK(Q56,$Q$14:$Q$514,1),"")</f>
        <v>43</v>
      </c>
      <c r="Q56" s="39">
        <f t="shared" si="3"/>
        <v>1.0005599999999999</v>
      </c>
      <c r="R56" s="41"/>
      <c r="S56" s="41" t="s">
        <v>528</v>
      </c>
      <c r="T56" s="41">
        <v>74177</v>
      </c>
      <c r="U56" s="41" t="s">
        <v>58</v>
      </c>
      <c r="V56" s="41">
        <v>374.75</v>
      </c>
      <c r="W56" s="42">
        <v>344.77</v>
      </c>
      <c r="X56" s="42">
        <v>318.53749999999997</v>
      </c>
      <c r="Y56" s="42">
        <v>356.01249999999999</v>
      </c>
      <c r="Z56" s="42">
        <v>356.01249999999999</v>
      </c>
      <c r="AA56" s="43">
        <f t="shared" si="4"/>
        <v>318.53749999999997</v>
      </c>
      <c r="AB56" s="43">
        <f t="shared" si="4"/>
        <v>337.27500000000003</v>
      </c>
      <c r="AC56" s="43">
        <f t="shared" si="4"/>
        <v>187.375</v>
      </c>
      <c r="AD56" s="43">
        <f t="shared" si="5"/>
        <v>281.0625</v>
      </c>
      <c r="AE56" s="43">
        <f t="shared" si="4"/>
        <v>187.375</v>
      </c>
      <c r="AF56" s="43">
        <f t="shared" si="4"/>
        <v>187.375</v>
      </c>
      <c r="AG56" s="43">
        <f t="shared" si="11"/>
        <v>187.375</v>
      </c>
      <c r="AH56" s="43"/>
      <c r="AI56" s="26"/>
      <c r="AJ56" s="26"/>
      <c r="AK56" s="26"/>
      <c r="AL56" s="24"/>
      <c r="AM56" s="24"/>
      <c r="AN56" s="24">
        <v>82652</v>
      </c>
      <c r="AO56" s="24">
        <v>38.5</v>
      </c>
      <c r="AP56" s="24">
        <f t="shared" si="6"/>
        <v>69.3</v>
      </c>
    </row>
    <row r="57" spans="1:42" x14ac:dyDescent="0.25">
      <c r="A57" s="3"/>
      <c r="B57" s="6">
        <v>44</v>
      </c>
      <c r="C57" s="71">
        <f>IFERROR(VLOOKUP($B57,$P$14:$V$514,5,0),"")</f>
        <v>76700</v>
      </c>
      <c r="D57" s="68" t="str">
        <f>IFERROR(VLOOKUP($B57,$P$14:$V$514,4,0),"")</f>
        <v>Radiology</v>
      </c>
      <c r="E57" s="71" t="str">
        <f>IFERROR(VLOOKUP($B57,$P$14:$V$514,6,0),"")</f>
        <v>Ultrasound of abdomen</v>
      </c>
      <c r="F57" s="70">
        <f>IFERROR(VLOOKUP($B57,$P$14:$V$514,7,0),"")</f>
        <v>510.55</v>
      </c>
      <c r="G57" s="70">
        <f t="shared" si="0"/>
        <v>510.55</v>
      </c>
      <c r="H57" s="69">
        <f t="shared" si="2"/>
        <v>510.55</v>
      </c>
      <c r="I57" s="69">
        <f>IFERROR(VLOOKUP(B57,$P$14:$AH$514,VLOOKUP(I$11,$M$13:$N$23,2,0),0),"")</f>
        <v>469.71</v>
      </c>
      <c r="J57" s="5"/>
      <c r="K57" s="5"/>
      <c r="L57" s="5"/>
      <c r="M57" s="24"/>
      <c r="N57" s="24"/>
      <c r="O57" s="24"/>
      <c r="P57" s="44">
        <f>IFERROR(RANK(Q57,$Q$14:$Q$514,1),"")</f>
        <v>44</v>
      </c>
      <c r="Q57" s="39">
        <f t="shared" si="3"/>
        <v>1.00057</v>
      </c>
      <c r="R57" s="41"/>
      <c r="S57" s="41" t="s">
        <v>528</v>
      </c>
      <c r="T57" s="41">
        <v>76700</v>
      </c>
      <c r="U57" s="41" t="s">
        <v>59</v>
      </c>
      <c r="V57" s="41">
        <v>510.55</v>
      </c>
      <c r="W57" s="42">
        <v>469.71</v>
      </c>
      <c r="X57" s="42">
        <v>433.96749999999997</v>
      </c>
      <c r="Y57" s="42">
        <v>485.02249999999998</v>
      </c>
      <c r="Z57" s="42">
        <v>485.02249999999998</v>
      </c>
      <c r="AA57" s="43">
        <f t="shared" si="4"/>
        <v>433.96749999999997</v>
      </c>
      <c r="AB57" s="43">
        <f t="shared" si="4"/>
        <v>459.495</v>
      </c>
      <c r="AC57" s="43">
        <f t="shared" si="4"/>
        <v>255.27500000000001</v>
      </c>
      <c r="AD57" s="43">
        <f t="shared" si="5"/>
        <v>382.91250000000002</v>
      </c>
      <c r="AE57" s="43">
        <f t="shared" si="4"/>
        <v>255.27500000000001</v>
      </c>
      <c r="AF57" s="43">
        <f t="shared" si="4"/>
        <v>255.27500000000001</v>
      </c>
      <c r="AG57" s="43">
        <f t="shared" si="11"/>
        <v>255.27500000000001</v>
      </c>
      <c r="AH57" s="43"/>
      <c r="AI57" s="26"/>
      <c r="AJ57" s="26"/>
      <c r="AK57" s="26"/>
      <c r="AL57" s="24"/>
      <c r="AM57" s="24"/>
      <c r="AN57" s="24">
        <v>82728</v>
      </c>
      <c r="AO57" s="24">
        <v>13.63</v>
      </c>
      <c r="AP57" s="24">
        <f t="shared" si="6"/>
        <v>24.534000000000002</v>
      </c>
    </row>
    <row r="58" spans="1:42" x14ac:dyDescent="0.25">
      <c r="A58" s="3"/>
      <c r="B58" s="6">
        <v>45</v>
      </c>
      <c r="C58" s="71">
        <f>IFERROR(VLOOKUP($B58,$P$14:$V$514,5,0),"")</f>
        <v>76700</v>
      </c>
      <c r="D58" s="68" t="str">
        <f>IFERROR(VLOOKUP($B58,$P$14:$V$514,4,0),"")</f>
        <v>Radiology</v>
      </c>
      <c r="E58" s="71" t="str">
        <f>IFERROR(VLOOKUP($B58,$P$14:$V$514,6,0),"")</f>
        <v>Ultrasound of abdomen - Radiologist read</v>
      </c>
      <c r="F58" s="70">
        <f>IFERROR(VLOOKUP($B58,$P$14:$V$514,7,0),"")</f>
        <v>105.1</v>
      </c>
      <c r="G58" s="70">
        <f t="shared" si="0"/>
        <v>105.1</v>
      </c>
      <c r="H58" s="69">
        <f t="shared" si="2"/>
        <v>105.1</v>
      </c>
      <c r="I58" s="69">
        <f>IFERROR(VLOOKUP(B58,$P$14:$AH$514,VLOOKUP(I$11,$M$13:$N$23,2,0),0),"")</f>
        <v>96.69</v>
      </c>
      <c r="J58" s="5"/>
      <c r="K58" s="5"/>
      <c r="L58" s="5"/>
      <c r="M58" s="24"/>
      <c r="N58" s="24"/>
      <c r="O58" s="24"/>
      <c r="P58" s="44">
        <f>IFERROR(RANK(Q58,$Q$14:$Q$514,1),"")</f>
        <v>45</v>
      </c>
      <c r="Q58" s="39">
        <f t="shared" si="3"/>
        <v>1.00058</v>
      </c>
      <c r="R58" s="41"/>
      <c r="S58" s="41" t="s">
        <v>528</v>
      </c>
      <c r="T58" s="41">
        <v>76700</v>
      </c>
      <c r="U58" s="41" t="s">
        <v>60</v>
      </c>
      <c r="V58" s="41">
        <v>105.1</v>
      </c>
      <c r="W58" s="42">
        <v>96.69</v>
      </c>
      <c r="X58" s="42">
        <v>89.334999999999994</v>
      </c>
      <c r="Y58" s="42">
        <v>99.844999999999985</v>
      </c>
      <c r="Z58" s="42">
        <v>99.844999999999985</v>
      </c>
      <c r="AA58" s="43">
        <f t="shared" si="4"/>
        <v>89.334999999999994</v>
      </c>
      <c r="AB58" s="43">
        <f t="shared" si="4"/>
        <v>94.59</v>
      </c>
      <c r="AC58" s="43">
        <f t="shared" si="4"/>
        <v>52.55</v>
      </c>
      <c r="AD58" s="43">
        <f t="shared" si="5"/>
        <v>78.824999999999989</v>
      </c>
      <c r="AE58" s="43">
        <f t="shared" si="4"/>
        <v>52.55</v>
      </c>
      <c r="AF58" s="43">
        <f t="shared" si="4"/>
        <v>52.55</v>
      </c>
      <c r="AG58" s="43">
        <f t="shared" si="11"/>
        <v>52.55</v>
      </c>
      <c r="AH58" s="43"/>
      <c r="AI58" s="26"/>
      <c r="AJ58" s="26"/>
      <c r="AK58" s="26"/>
      <c r="AL58" s="24"/>
      <c r="AM58" s="24"/>
      <c r="AN58" s="24">
        <v>82746</v>
      </c>
      <c r="AO58" s="24">
        <v>14.7</v>
      </c>
      <c r="AP58" s="24">
        <f t="shared" si="6"/>
        <v>26.46</v>
      </c>
    </row>
    <row r="59" spans="1:42" x14ac:dyDescent="0.25">
      <c r="A59" s="3"/>
      <c r="B59" s="6">
        <v>46</v>
      </c>
      <c r="C59" s="71">
        <f>IFERROR(VLOOKUP($B59,$P$14:$V$514,5,0),"")</f>
        <v>76805</v>
      </c>
      <c r="D59" s="68" t="str">
        <f>IFERROR(VLOOKUP($B59,$P$14:$V$514,4,0),"")</f>
        <v>Radiology</v>
      </c>
      <c r="E59" s="71" t="str">
        <f>IFERROR(VLOOKUP($B59,$P$14:$V$514,6,0),"")</f>
        <v>Abdominal ultrasound of pregnant uterus (greater or equal to 14 weeks 0 days) single or first fetus</v>
      </c>
      <c r="F59" s="70">
        <f>IFERROR(VLOOKUP($B59,$P$14:$V$514,7,0),"")</f>
        <v>557.4</v>
      </c>
      <c r="G59" s="70">
        <f t="shared" si="0"/>
        <v>557.4</v>
      </c>
      <c r="H59" s="69">
        <f t="shared" si="2"/>
        <v>557.4</v>
      </c>
      <c r="I59" s="69">
        <f>IFERROR(VLOOKUP(B59,$P$14:$AH$514,VLOOKUP(I$11,$M$13:$N$23,2,0),0),"")</f>
        <v>512.80999999999995</v>
      </c>
      <c r="J59" s="5"/>
      <c r="K59" s="5"/>
      <c r="L59" s="5"/>
      <c r="M59" s="24"/>
      <c r="N59" s="24"/>
      <c r="O59" s="24"/>
      <c r="P59" s="44">
        <f>IFERROR(RANK(Q59,$Q$14:$Q$514,1),"")</f>
        <v>46</v>
      </c>
      <c r="Q59" s="39">
        <f t="shared" si="3"/>
        <v>1.0005900000000001</v>
      </c>
      <c r="R59" s="41"/>
      <c r="S59" s="41" t="s">
        <v>528</v>
      </c>
      <c r="T59" s="41">
        <v>76805</v>
      </c>
      <c r="U59" s="41" t="s">
        <v>61</v>
      </c>
      <c r="V59" s="41">
        <v>557.4</v>
      </c>
      <c r="W59" s="42">
        <v>512.80999999999995</v>
      </c>
      <c r="X59" s="42">
        <v>473.78999999999996</v>
      </c>
      <c r="Y59" s="42">
        <v>529.53</v>
      </c>
      <c r="Z59" s="42">
        <v>529.53</v>
      </c>
      <c r="AA59" s="43">
        <f t="shared" si="4"/>
        <v>473.78999999999996</v>
      </c>
      <c r="AB59" s="43">
        <f t="shared" si="4"/>
        <v>501.65999999999997</v>
      </c>
      <c r="AC59" s="43">
        <f t="shared" si="4"/>
        <v>278.7</v>
      </c>
      <c r="AD59" s="43">
        <f t="shared" si="5"/>
        <v>418.04999999999995</v>
      </c>
      <c r="AE59" s="43">
        <f t="shared" si="4"/>
        <v>278.7</v>
      </c>
      <c r="AF59" s="43">
        <f t="shared" si="4"/>
        <v>278.7</v>
      </c>
      <c r="AG59" s="43">
        <f t="shared" si="11"/>
        <v>278.7</v>
      </c>
      <c r="AH59" s="43"/>
      <c r="AI59" s="26"/>
      <c r="AJ59" s="26"/>
      <c r="AK59" s="26"/>
      <c r="AL59" s="24"/>
      <c r="AM59" s="24"/>
      <c r="AN59" s="24">
        <v>82803</v>
      </c>
      <c r="AO59" s="24">
        <v>26.07</v>
      </c>
      <c r="AP59" s="24">
        <f t="shared" si="6"/>
        <v>46.926000000000002</v>
      </c>
    </row>
    <row r="60" spans="1:42" x14ac:dyDescent="0.25">
      <c r="A60" s="3"/>
      <c r="B60" s="6">
        <v>47</v>
      </c>
      <c r="C60" s="71">
        <f>IFERROR(VLOOKUP($B60,$P$14:$V$514,5,0),"")</f>
        <v>76805</v>
      </c>
      <c r="D60" s="68" t="str">
        <f>IFERROR(VLOOKUP($B60,$P$14:$V$514,4,0),"")</f>
        <v>Radiology</v>
      </c>
      <c r="E60" s="71" t="str">
        <f>IFERROR(VLOOKUP($B60,$P$14:$V$514,6,0),"")</f>
        <v>Abdominal ultrasound of pregnant uterus (greater or equal to 14 weeks 0 days) single or first fetus - Radiologist read</v>
      </c>
      <c r="F60" s="70">
        <f>IFERROR(VLOOKUP($B60,$P$14:$V$514,7,0),"")</f>
        <v>87.9</v>
      </c>
      <c r="G60" s="70">
        <f t="shared" si="0"/>
        <v>87.9</v>
      </c>
      <c r="H60" s="69">
        <f t="shared" si="2"/>
        <v>87.9</v>
      </c>
      <c r="I60" s="69">
        <f>IFERROR(VLOOKUP(B60,$P$14:$AH$514,VLOOKUP(I$11,$M$13:$N$23,2,0),0),"")</f>
        <v>80.87</v>
      </c>
      <c r="J60" s="5"/>
      <c r="K60" s="5"/>
      <c r="L60" s="5"/>
      <c r="M60" s="24"/>
      <c r="N60" s="24"/>
      <c r="O60" s="24"/>
      <c r="P60" s="44">
        <f>IFERROR(RANK(Q60,$Q$14:$Q$514,1),"")</f>
        <v>47</v>
      </c>
      <c r="Q60" s="39">
        <f t="shared" si="3"/>
        <v>1.0005999999999999</v>
      </c>
      <c r="R60" s="41"/>
      <c r="S60" s="41" t="s">
        <v>528</v>
      </c>
      <c r="T60" s="41">
        <v>76805</v>
      </c>
      <c r="U60" s="41" t="s">
        <v>62</v>
      </c>
      <c r="V60" s="41">
        <v>87.9</v>
      </c>
      <c r="W60" s="42">
        <v>80.87</v>
      </c>
      <c r="X60" s="42">
        <v>74.715000000000003</v>
      </c>
      <c r="Y60" s="42">
        <v>83.504999999999995</v>
      </c>
      <c r="Z60" s="42">
        <v>83.504999999999995</v>
      </c>
      <c r="AA60" s="43">
        <f t="shared" si="4"/>
        <v>74.715000000000003</v>
      </c>
      <c r="AB60" s="43">
        <f t="shared" si="4"/>
        <v>79.110000000000014</v>
      </c>
      <c r="AC60" s="43">
        <f t="shared" si="4"/>
        <v>43.95</v>
      </c>
      <c r="AD60" s="43">
        <f t="shared" si="5"/>
        <v>65.925000000000011</v>
      </c>
      <c r="AE60" s="43">
        <f t="shared" si="4"/>
        <v>43.95</v>
      </c>
      <c r="AF60" s="43">
        <f t="shared" si="4"/>
        <v>43.95</v>
      </c>
      <c r="AG60" s="43">
        <f t="shared" si="11"/>
        <v>43.95</v>
      </c>
      <c r="AH60" s="43"/>
      <c r="AI60" s="26"/>
      <c r="AJ60" s="26"/>
      <c r="AK60" s="26"/>
      <c r="AL60" s="24"/>
      <c r="AM60" s="24"/>
      <c r="AN60" s="24">
        <v>82950</v>
      </c>
      <c r="AO60" s="24">
        <v>4.75</v>
      </c>
      <c r="AP60" s="24">
        <f t="shared" si="6"/>
        <v>8.5500000000000007</v>
      </c>
    </row>
    <row r="61" spans="1:42" x14ac:dyDescent="0.25">
      <c r="A61" s="3"/>
      <c r="B61" s="6">
        <v>48</v>
      </c>
      <c r="C61" s="71">
        <f>IFERROR(VLOOKUP($B61,$P$14:$V$514,5,0),"")</f>
        <v>76830</v>
      </c>
      <c r="D61" s="68" t="str">
        <f>IFERROR(VLOOKUP($B61,$P$14:$V$514,4,0),"")</f>
        <v>Radiology</v>
      </c>
      <c r="E61" s="71" t="str">
        <f>IFERROR(VLOOKUP($B61,$P$14:$V$514,6,0),"")</f>
        <v>Ultrasound pelvis through vagina</v>
      </c>
      <c r="F61" s="70">
        <f>IFERROR(VLOOKUP($B61,$P$14:$V$514,7,0),"")</f>
        <v>397.55</v>
      </c>
      <c r="G61" s="70">
        <f t="shared" si="0"/>
        <v>397.55</v>
      </c>
      <c r="H61" s="69">
        <f t="shared" si="2"/>
        <v>397.55</v>
      </c>
      <c r="I61" s="69">
        <f>IFERROR(VLOOKUP(B61,$P$14:$AH$514,VLOOKUP(I$11,$M$13:$N$23,2,0),0),"")</f>
        <v>365.75</v>
      </c>
      <c r="J61" s="5"/>
      <c r="K61" s="5"/>
      <c r="L61" s="5"/>
      <c r="M61" s="24"/>
      <c r="N61" s="24"/>
      <c r="O61" s="24"/>
      <c r="P61" s="44">
        <f>IFERROR(RANK(Q61,$Q$14:$Q$514,1),"")</f>
        <v>48</v>
      </c>
      <c r="Q61" s="39">
        <f t="shared" si="3"/>
        <v>1.00061</v>
      </c>
      <c r="R61" s="41"/>
      <c r="S61" s="41" t="s">
        <v>528</v>
      </c>
      <c r="T61" s="41">
        <v>76830</v>
      </c>
      <c r="U61" s="41" t="s">
        <v>63</v>
      </c>
      <c r="V61" s="41">
        <v>397.55</v>
      </c>
      <c r="W61" s="42">
        <v>365.75</v>
      </c>
      <c r="X61" s="42">
        <v>337.91750000000002</v>
      </c>
      <c r="Y61" s="42">
        <v>377.67250000000001</v>
      </c>
      <c r="Z61" s="42">
        <v>377.67250000000001</v>
      </c>
      <c r="AA61" s="43">
        <f t="shared" si="4"/>
        <v>337.91750000000002</v>
      </c>
      <c r="AB61" s="43">
        <f t="shared" si="4"/>
        <v>357.79500000000002</v>
      </c>
      <c r="AC61" s="43">
        <f t="shared" si="4"/>
        <v>198.77500000000001</v>
      </c>
      <c r="AD61" s="43">
        <f t="shared" si="5"/>
        <v>298.16250000000002</v>
      </c>
      <c r="AE61" s="43">
        <f t="shared" si="4"/>
        <v>198.77500000000001</v>
      </c>
      <c r="AF61" s="43">
        <f t="shared" si="4"/>
        <v>198.77500000000001</v>
      </c>
      <c r="AG61" s="43">
        <f t="shared" si="11"/>
        <v>198.77500000000001</v>
      </c>
      <c r="AH61" s="43"/>
      <c r="AI61" s="26"/>
      <c r="AJ61" s="26"/>
      <c r="AK61" s="26"/>
      <c r="AL61" s="24"/>
      <c r="AM61" s="24"/>
      <c r="AN61" s="24">
        <v>82950</v>
      </c>
      <c r="AO61" s="24">
        <v>4.75</v>
      </c>
      <c r="AP61" s="24">
        <f t="shared" si="6"/>
        <v>8.5500000000000007</v>
      </c>
    </row>
    <row r="62" spans="1:42" x14ac:dyDescent="0.25">
      <c r="A62" s="3"/>
      <c r="B62" s="6">
        <v>49</v>
      </c>
      <c r="C62" s="71">
        <f>IFERROR(VLOOKUP($B62,$P$14:$V$514,5,0),"")</f>
        <v>76830</v>
      </c>
      <c r="D62" s="68" t="str">
        <f>IFERROR(VLOOKUP($B62,$P$14:$V$514,4,0),"")</f>
        <v>Radiology</v>
      </c>
      <c r="E62" s="71" t="str">
        <f>IFERROR(VLOOKUP($B62,$P$14:$V$514,6,0),"")</f>
        <v>Ultrasound pelvis through vagina - Radiologist read</v>
      </c>
      <c r="F62" s="70">
        <f>IFERROR(VLOOKUP($B62,$P$14:$V$514,7,0),"")</f>
        <v>87.9</v>
      </c>
      <c r="G62" s="70">
        <f t="shared" si="0"/>
        <v>87.9</v>
      </c>
      <c r="H62" s="69">
        <f t="shared" si="2"/>
        <v>87.9</v>
      </c>
      <c r="I62" s="69">
        <f>IFERROR(VLOOKUP(B62,$P$14:$AH$514,VLOOKUP(I$11,$M$13:$N$23,2,0),0),"")</f>
        <v>80.87</v>
      </c>
      <c r="J62" s="5"/>
      <c r="K62" s="5"/>
      <c r="L62" s="5"/>
      <c r="M62" s="24"/>
      <c r="N62" s="24"/>
      <c r="O62" s="24"/>
      <c r="P62" s="44">
        <f>IFERROR(RANK(Q62,$Q$14:$Q$514,1),"")</f>
        <v>49</v>
      </c>
      <c r="Q62" s="39">
        <f t="shared" si="3"/>
        <v>1.0006200000000001</v>
      </c>
      <c r="R62" s="41"/>
      <c r="S62" s="41" t="s">
        <v>528</v>
      </c>
      <c r="T62" s="41">
        <v>76830</v>
      </c>
      <c r="U62" s="41" t="s">
        <v>64</v>
      </c>
      <c r="V62" s="41">
        <v>87.9</v>
      </c>
      <c r="W62" s="42">
        <v>80.87</v>
      </c>
      <c r="X62" s="42">
        <v>74.715000000000003</v>
      </c>
      <c r="Y62" s="42">
        <v>83.504999999999995</v>
      </c>
      <c r="Z62" s="42">
        <v>83.504999999999995</v>
      </c>
      <c r="AA62" s="43">
        <f t="shared" si="4"/>
        <v>74.715000000000003</v>
      </c>
      <c r="AB62" s="43">
        <f t="shared" si="4"/>
        <v>79.110000000000014</v>
      </c>
      <c r="AC62" s="43">
        <f t="shared" si="4"/>
        <v>43.95</v>
      </c>
      <c r="AD62" s="43">
        <f t="shared" si="5"/>
        <v>65.925000000000011</v>
      </c>
      <c r="AE62" s="43">
        <f t="shared" si="4"/>
        <v>43.95</v>
      </c>
      <c r="AF62" s="43">
        <f t="shared" si="4"/>
        <v>43.95</v>
      </c>
      <c r="AG62" s="43">
        <f t="shared" si="11"/>
        <v>43.95</v>
      </c>
      <c r="AH62" s="43"/>
      <c r="AI62" s="26"/>
      <c r="AJ62" s="26"/>
      <c r="AK62" s="26"/>
      <c r="AL62" s="24"/>
      <c r="AM62" s="24"/>
      <c r="AN62" s="24">
        <v>82951</v>
      </c>
      <c r="AO62" s="24">
        <v>12.87</v>
      </c>
      <c r="AP62" s="24">
        <f t="shared" si="6"/>
        <v>23.166</v>
      </c>
    </row>
    <row r="63" spans="1:42" x14ac:dyDescent="0.25">
      <c r="A63" s="3"/>
      <c r="B63" s="6">
        <v>50</v>
      </c>
      <c r="C63" s="71">
        <f>IFERROR(VLOOKUP($B63,$P$14:$V$514,5,0),"")</f>
        <v>77065</v>
      </c>
      <c r="D63" s="68" t="str">
        <f>IFERROR(VLOOKUP($B63,$P$14:$V$514,4,0),"")</f>
        <v>Radiology</v>
      </c>
      <c r="E63" s="71" t="str">
        <f>IFERROR(VLOOKUP($B63,$P$14:$V$514,6,0),"")</f>
        <v>Mammography of one breast with CAD</v>
      </c>
      <c r="F63" s="70">
        <f>IFERROR(VLOOKUP($B63,$P$14:$V$514,7,0),"")</f>
        <v>376</v>
      </c>
      <c r="G63" s="70">
        <f t="shared" si="0"/>
        <v>376</v>
      </c>
      <c r="H63" s="69">
        <f t="shared" si="2"/>
        <v>376</v>
      </c>
      <c r="I63" s="69">
        <f>IFERROR(VLOOKUP(B63,$P$14:$AH$514,VLOOKUP(I$11,$M$13:$N$23,2,0),0),"")</f>
        <v>345.92</v>
      </c>
      <c r="J63" s="5"/>
      <c r="K63" s="5"/>
      <c r="L63" s="5"/>
      <c r="M63" s="24"/>
      <c r="N63" s="24"/>
      <c r="O63" s="24"/>
      <c r="P63" s="44">
        <f>IFERROR(RANK(Q63,$Q$14:$Q$514,1),"")</f>
        <v>50</v>
      </c>
      <c r="Q63" s="39">
        <f t="shared" si="3"/>
        <v>1.0006299999999999</v>
      </c>
      <c r="R63" s="41"/>
      <c r="S63" s="41" t="s">
        <v>528</v>
      </c>
      <c r="T63" s="41">
        <v>77065</v>
      </c>
      <c r="U63" s="41" t="s">
        <v>65</v>
      </c>
      <c r="V63" s="41">
        <v>376</v>
      </c>
      <c r="W63" s="42">
        <v>345.92</v>
      </c>
      <c r="X63" s="42">
        <v>319.59999999999997</v>
      </c>
      <c r="Y63" s="42">
        <v>357.2</v>
      </c>
      <c r="Z63" s="42">
        <v>357.2</v>
      </c>
      <c r="AA63" s="43">
        <f t="shared" si="4"/>
        <v>319.59999999999997</v>
      </c>
      <c r="AB63" s="43">
        <f t="shared" si="4"/>
        <v>338.40000000000003</v>
      </c>
      <c r="AC63" s="43">
        <f t="shared" si="4"/>
        <v>188</v>
      </c>
      <c r="AD63" s="43">
        <f t="shared" si="5"/>
        <v>282</v>
      </c>
      <c r="AE63" s="43">
        <f t="shared" si="4"/>
        <v>188</v>
      </c>
      <c r="AF63" s="43">
        <f t="shared" si="4"/>
        <v>188</v>
      </c>
      <c r="AG63" s="43">
        <f t="shared" si="11"/>
        <v>188</v>
      </c>
      <c r="AH63" s="43"/>
      <c r="AI63" s="26"/>
      <c r="AJ63" s="26"/>
      <c r="AK63" s="26"/>
      <c r="AL63" s="24"/>
      <c r="AM63" s="24"/>
      <c r="AN63" s="24">
        <v>82951</v>
      </c>
      <c r="AO63" s="24">
        <v>12.87</v>
      </c>
      <c r="AP63" s="24">
        <f t="shared" si="6"/>
        <v>23.166</v>
      </c>
    </row>
    <row r="64" spans="1:42" x14ac:dyDescent="0.25">
      <c r="A64" s="3"/>
      <c r="B64" s="6">
        <v>51</v>
      </c>
      <c r="C64" s="71">
        <f>IFERROR(VLOOKUP($B64,$P$14:$V$514,5,0),"")</f>
        <v>77065</v>
      </c>
      <c r="D64" s="68" t="str">
        <f>IFERROR(VLOOKUP($B64,$P$14:$V$514,4,0),"")</f>
        <v>Radiology</v>
      </c>
      <c r="E64" s="71" t="str">
        <f>IFERROR(VLOOKUP($B64,$P$14:$V$514,6,0),"")</f>
        <v>Mammography of one breast with CAD - Radiologist read</v>
      </c>
      <c r="F64" s="70">
        <f>IFERROR(VLOOKUP($B64,$P$14:$V$514,7,0),"")</f>
        <v>148</v>
      </c>
      <c r="G64" s="70">
        <f t="shared" si="0"/>
        <v>148</v>
      </c>
      <c r="H64" s="69">
        <f t="shared" si="2"/>
        <v>148</v>
      </c>
      <c r="I64" s="69">
        <f>IFERROR(VLOOKUP(B64,$P$14:$AH$514,VLOOKUP(I$11,$M$13:$N$23,2,0),0),"")</f>
        <v>136.16</v>
      </c>
      <c r="J64" s="5"/>
      <c r="K64" s="5"/>
      <c r="L64" s="5"/>
      <c r="M64" s="24"/>
      <c r="N64" s="24"/>
      <c r="O64" s="24"/>
      <c r="P64" s="44">
        <f>IFERROR(RANK(Q64,$Q$14:$Q$514,1),"")</f>
        <v>51</v>
      </c>
      <c r="Q64" s="39">
        <f t="shared" si="3"/>
        <v>1.00064</v>
      </c>
      <c r="R64" s="41"/>
      <c r="S64" s="41" t="s">
        <v>528</v>
      </c>
      <c r="T64" s="41">
        <v>77065</v>
      </c>
      <c r="U64" s="41" t="s">
        <v>66</v>
      </c>
      <c r="V64" s="41">
        <v>148</v>
      </c>
      <c r="W64" s="42">
        <v>136.16</v>
      </c>
      <c r="X64" s="42">
        <v>125.8</v>
      </c>
      <c r="Y64" s="42">
        <v>140.6</v>
      </c>
      <c r="Z64" s="42">
        <v>140.6</v>
      </c>
      <c r="AA64" s="43">
        <f t="shared" si="4"/>
        <v>125.8</v>
      </c>
      <c r="AB64" s="43">
        <f t="shared" si="4"/>
        <v>133.20000000000002</v>
      </c>
      <c r="AC64" s="43">
        <f t="shared" si="4"/>
        <v>74</v>
      </c>
      <c r="AD64" s="43">
        <f t="shared" si="5"/>
        <v>111</v>
      </c>
      <c r="AE64" s="43">
        <f t="shared" si="4"/>
        <v>74</v>
      </c>
      <c r="AF64" s="43">
        <f t="shared" si="4"/>
        <v>74</v>
      </c>
      <c r="AG64" s="43">
        <f t="shared" si="11"/>
        <v>74</v>
      </c>
      <c r="AH64" s="43"/>
      <c r="AI64" s="26"/>
      <c r="AJ64" s="26"/>
      <c r="AK64" s="26"/>
      <c r="AL64" s="24"/>
      <c r="AM64" s="24"/>
      <c r="AN64" s="24">
        <v>82962</v>
      </c>
      <c r="AO64" s="24">
        <v>3.28</v>
      </c>
      <c r="AP64" s="24">
        <f t="shared" si="6"/>
        <v>5.9039999999999999</v>
      </c>
    </row>
    <row r="65" spans="1:42" x14ac:dyDescent="0.25">
      <c r="A65" s="3"/>
      <c r="B65" s="6">
        <v>52</v>
      </c>
      <c r="C65" s="71">
        <f>IFERROR(VLOOKUP($B65,$P$14:$V$514,5,0),"")</f>
        <v>77066</v>
      </c>
      <c r="D65" s="68" t="str">
        <f>IFERROR(VLOOKUP($B65,$P$14:$V$514,4,0),"")</f>
        <v>Radiology</v>
      </c>
      <c r="E65" s="71" t="str">
        <f>IFERROR(VLOOKUP($B65,$P$14:$V$514,6,0),"")</f>
        <v>Mammography of both breasts with CAD</v>
      </c>
      <c r="F65" s="70">
        <f>IFERROR(VLOOKUP($B65,$P$14:$V$514,7,0),"")</f>
        <v>480</v>
      </c>
      <c r="G65" s="70">
        <f t="shared" si="0"/>
        <v>480</v>
      </c>
      <c r="H65" s="69">
        <f t="shared" si="2"/>
        <v>480</v>
      </c>
      <c r="I65" s="69">
        <f>IFERROR(VLOOKUP(B65,$P$14:$AH$514,VLOOKUP(I$11,$M$13:$N$23,2,0),0),"")</f>
        <v>441.6</v>
      </c>
      <c r="J65" s="5"/>
      <c r="K65" s="5"/>
      <c r="L65" s="5"/>
      <c r="M65" s="24"/>
      <c r="N65" s="24"/>
      <c r="O65" s="24"/>
      <c r="P65" s="44">
        <f>IFERROR(RANK(Q65,$Q$14:$Q$514,1),"")</f>
        <v>52</v>
      </c>
      <c r="Q65" s="39">
        <f t="shared" si="3"/>
        <v>1.00065</v>
      </c>
      <c r="R65" s="41"/>
      <c r="S65" s="41" t="s">
        <v>528</v>
      </c>
      <c r="T65" s="41">
        <v>77066</v>
      </c>
      <c r="U65" s="41" t="s">
        <v>67</v>
      </c>
      <c r="V65" s="41">
        <v>480</v>
      </c>
      <c r="W65" s="42">
        <v>441.6</v>
      </c>
      <c r="X65" s="42">
        <v>408</v>
      </c>
      <c r="Y65" s="42">
        <v>456</v>
      </c>
      <c r="Z65" s="42">
        <v>456</v>
      </c>
      <c r="AA65" s="43">
        <f t="shared" si="4"/>
        <v>408</v>
      </c>
      <c r="AB65" s="43">
        <f t="shared" si="4"/>
        <v>432</v>
      </c>
      <c r="AC65" s="43">
        <f t="shared" si="4"/>
        <v>240</v>
      </c>
      <c r="AD65" s="43">
        <f t="shared" si="5"/>
        <v>360</v>
      </c>
      <c r="AE65" s="43">
        <f t="shared" si="4"/>
        <v>240</v>
      </c>
      <c r="AF65" s="43">
        <f t="shared" si="4"/>
        <v>240</v>
      </c>
      <c r="AG65" s="43">
        <f t="shared" si="11"/>
        <v>240</v>
      </c>
      <c r="AH65" s="43"/>
      <c r="AI65" s="26"/>
      <c r="AJ65" s="26"/>
      <c r="AK65" s="26"/>
      <c r="AL65" s="24"/>
      <c r="AM65" s="24"/>
      <c r="AN65" s="24">
        <v>82977</v>
      </c>
      <c r="AO65" s="24">
        <v>7.2</v>
      </c>
      <c r="AP65" s="24">
        <f t="shared" si="6"/>
        <v>12.96</v>
      </c>
    </row>
    <row r="66" spans="1:42" x14ac:dyDescent="0.25">
      <c r="A66" s="3"/>
      <c r="B66" s="6">
        <v>53</v>
      </c>
      <c r="C66" s="71">
        <f>IFERROR(VLOOKUP($B66,$P$14:$V$514,5,0),"")</f>
        <v>77066</v>
      </c>
      <c r="D66" s="68" t="str">
        <f>IFERROR(VLOOKUP($B66,$P$14:$V$514,4,0),"")</f>
        <v>Radiology</v>
      </c>
      <c r="E66" s="71" t="str">
        <f>IFERROR(VLOOKUP($B66,$P$14:$V$514,6,0),"")</f>
        <v>Mammography of both breasts with CAD - Radiologist read</v>
      </c>
      <c r="F66" s="70">
        <f>IFERROR(VLOOKUP($B66,$P$14:$V$514,7,0),"")</f>
        <v>183</v>
      </c>
      <c r="G66" s="70">
        <f t="shared" si="0"/>
        <v>183</v>
      </c>
      <c r="H66" s="69">
        <f t="shared" si="2"/>
        <v>183</v>
      </c>
      <c r="I66" s="69">
        <f>IFERROR(VLOOKUP(B66,$P$14:$AH$514,VLOOKUP(I$11,$M$13:$N$23,2,0),0),"")</f>
        <v>168.36</v>
      </c>
      <c r="J66" s="5"/>
      <c r="K66" s="5"/>
      <c r="L66" s="5"/>
      <c r="M66" s="24"/>
      <c r="N66" s="24"/>
      <c r="O66" s="24"/>
      <c r="P66" s="44">
        <f>IFERROR(RANK(Q66,$Q$14:$Q$514,1),"")</f>
        <v>53</v>
      </c>
      <c r="Q66" s="39">
        <f t="shared" si="3"/>
        <v>1.0006600000000001</v>
      </c>
      <c r="R66" s="41"/>
      <c r="S66" s="41" t="s">
        <v>528</v>
      </c>
      <c r="T66" s="41">
        <v>77066</v>
      </c>
      <c r="U66" s="41" t="s">
        <v>68</v>
      </c>
      <c r="V66" s="41">
        <v>183</v>
      </c>
      <c r="W66" s="42">
        <v>168.36</v>
      </c>
      <c r="X66" s="42">
        <v>155.54999999999998</v>
      </c>
      <c r="Y66" s="42">
        <v>173.85</v>
      </c>
      <c r="Z66" s="42">
        <v>173.85</v>
      </c>
      <c r="AA66" s="43">
        <f t="shared" si="4"/>
        <v>155.54999999999998</v>
      </c>
      <c r="AB66" s="43">
        <f t="shared" si="4"/>
        <v>164.70000000000002</v>
      </c>
      <c r="AC66" s="43">
        <f t="shared" si="4"/>
        <v>91.5</v>
      </c>
      <c r="AD66" s="43">
        <f t="shared" si="5"/>
        <v>137.25</v>
      </c>
      <c r="AE66" s="43">
        <f t="shared" si="4"/>
        <v>91.5</v>
      </c>
      <c r="AF66" s="43">
        <f t="shared" si="4"/>
        <v>91.5</v>
      </c>
      <c r="AG66" s="43">
        <f t="shared" si="11"/>
        <v>91.5</v>
      </c>
      <c r="AH66" s="43"/>
      <c r="AI66" s="26"/>
      <c r="AJ66" s="26"/>
      <c r="AK66" s="26"/>
      <c r="AL66" s="24"/>
      <c r="AM66" s="24"/>
      <c r="AN66" s="24">
        <v>83013</v>
      </c>
      <c r="AO66" s="24">
        <v>67.36</v>
      </c>
      <c r="AP66" s="24">
        <f t="shared" si="6"/>
        <v>121.248</v>
      </c>
    </row>
    <row r="67" spans="1:42" x14ac:dyDescent="0.25">
      <c r="A67" s="3"/>
      <c r="B67" s="6">
        <v>54</v>
      </c>
      <c r="C67" s="71">
        <f>IFERROR(VLOOKUP($B67,$P$14:$V$514,5,0),"")</f>
        <v>77067</v>
      </c>
      <c r="D67" s="68" t="str">
        <f>IFERROR(VLOOKUP($B67,$P$14:$V$514,4,0),"")</f>
        <v>Radiology</v>
      </c>
      <c r="E67" s="71" t="str">
        <f>IFERROR(VLOOKUP($B67,$P$14:$V$514,6,0),"")</f>
        <v>Mammography, screening, unilateral with CAD</v>
      </c>
      <c r="F67" s="70">
        <f>IFERROR(VLOOKUP($B67,$P$14:$V$514,7,0),"")</f>
        <v>397</v>
      </c>
      <c r="G67" s="70">
        <f t="shared" si="0"/>
        <v>397</v>
      </c>
      <c r="H67" s="69">
        <f t="shared" si="2"/>
        <v>397</v>
      </c>
      <c r="I67" s="69">
        <f>IFERROR(VLOOKUP(B67,$P$14:$AH$514,VLOOKUP(I$11,$M$13:$N$23,2,0),0),"")</f>
        <v>365.24</v>
      </c>
      <c r="J67" s="5"/>
      <c r="K67" s="5"/>
      <c r="L67" s="5"/>
      <c r="M67" s="24"/>
      <c r="N67" s="24"/>
      <c r="O67" s="24"/>
      <c r="P67" s="44">
        <f>IFERROR(RANK(Q67,$Q$14:$Q$514,1),"")</f>
        <v>54</v>
      </c>
      <c r="Q67" s="39">
        <f t="shared" si="3"/>
        <v>1.0006699999999999</v>
      </c>
      <c r="R67" s="41"/>
      <c r="S67" s="41" t="s">
        <v>528</v>
      </c>
      <c r="T67" s="41">
        <v>77067</v>
      </c>
      <c r="U67" s="41" t="s">
        <v>69</v>
      </c>
      <c r="V67" s="41">
        <v>397</v>
      </c>
      <c r="W67" s="42">
        <v>365.24</v>
      </c>
      <c r="X67" s="42">
        <v>337.45</v>
      </c>
      <c r="Y67" s="42">
        <v>377.15</v>
      </c>
      <c r="Z67" s="42">
        <v>377.15</v>
      </c>
      <c r="AA67" s="43">
        <f t="shared" si="4"/>
        <v>337.45</v>
      </c>
      <c r="AB67" s="43">
        <f t="shared" si="4"/>
        <v>357.3</v>
      </c>
      <c r="AC67" s="43">
        <f t="shared" si="4"/>
        <v>198.5</v>
      </c>
      <c r="AD67" s="43">
        <f t="shared" si="5"/>
        <v>297.75</v>
      </c>
      <c r="AE67" s="43">
        <f t="shared" si="4"/>
        <v>198.5</v>
      </c>
      <c r="AF67" s="43">
        <f t="shared" si="4"/>
        <v>198.5</v>
      </c>
      <c r="AG67" s="43">
        <f t="shared" si="11"/>
        <v>198.5</v>
      </c>
      <c r="AH67" s="43"/>
      <c r="AI67" s="26"/>
      <c r="AJ67" s="26"/>
      <c r="AK67" s="26"/>
      <c r="AL67" s="24"/>
      <c r="AM67" s="24"/>
      <c r="AN67" s="24">
        <v>83036</v>
      </c>
      <c r="AO67" s="24">
        <v>9.7100000000000009</v>
      </c>
      <c r="AP67" s="24">
        <f t="shared" si="6"/>
        <v>17.478000000000002</v>
      </c>
    </row>
    <row r="68" spans="1:42" x14ac:dyDescent="0.25">
      <c r="A68" s="3"/>
      <c r="B68" s="6">
        <v>55</v>
      </c>
      <c r="C68" s="71">
        <f>IFERROR(VLOOKUP($B68,$P$14:$V$514,5,0),"")</f>
        <v>77067</v>
      </c>
      <c r="D68" s="68" t="str">
        <f>IFERROR(VLOOKUP($B68,$P$14:$V$514,4,0),"")</f>
        <v>Radiology</v>
      </c>
      <c r="E68" s="71" t="str">
        <f>IFERROR(VLOOKUP($B68,$P$14:$V$514,6,0),"")</f>
        <v>Mammography, screening, unilateral with CAD - Radiologist read</v>
      </c>
      <c r="F68" s="70">
        <f>IFERROR(VLOOKUP($B68,$P$14:$V$514,7,0),"")</f>
        <v>139</v>
      </c>
      <c r="G68" s="70">
        <f t="shared" si="0"/>
        <v>139</v>
      </c>
      <c r="H68" s="69">
        <f t="shared" si="2"/>
        <v>139</v>
      </c>
      <c r="I68" s="69">
        <f>IFERROR(VLOOKUP(B68,$P$14:$AH$514,VLOOKUP(I$11,$M$13:$N$23,2,0),0),"")</f>
        <v>127.88</v>
      </c>
      <c r="J68" s="5"/>
      <c r="K68" s="5"/>
      <c r="L68" s="5"/>
      <c r="M68" s="24"/>
      <c r="N68" s="24"/>
      <c r="O68" s="24"/>
      <c r="P68" s="44">
        <f>IFERROR(RANK(Q68,$Q$14:$Q$514,1),"")</f>
        <v>55</v>
      </c>
      <c r="Q68" s="39">
        <f t="shared" si="3"/>
        <v>1.00068</v>
      </c>
      <c r="R68" s="41"/>
      <c r="S68" s="41" t="s">
        <v>528</v>
      </c>
      <c r="T68" s="41">
        <v>77067</v>
      </c>
      <c r="U68" s="41" t="s">
        <v>70</v>
      </c>
      <c r="V68" s="41">
        <v>139</v>
      </c>
      <c r="W68" s="42">
        <v>127.88</v>
      </c>
      <c r="X68" s="42">
        <v>118.14999999999999</v>
      </c>
      <c r="Y68" s="42">
        <v>132.04999999999998</v>
      </c>
      <c r="Z68" s="42">
        <v>132.04999999999998</v>
      </c>
      <c r="AA68" s="43">
        <f t="shared" si="4"/>
        <v>118.14999999999999</v>
      </c>
      <c r="AB68" s="43">
        <f t="shared" si="4"/>
        <v>125.10000000000001</v>
      </c>
      <c r="AC68" s="43">
        <f t="shared" si="4"/>
        <v>69.5</v>
      </c>
      <c r="AD68" s="43">
        <f t="shared" si="5"/>
        <v>104.25</v>
      </c>
      <c r="AE68" s="43">
        <f t="shared" si="4"/>
        <v>69.5</v>
      </c>
      <c r="AF68" s="43">
        <f t="shared" si="4"/>
        <v>69.5</v>
      </c>
      <c r="AG68" s="43">
        <f t="shared" si="11"/>
        <v>69.5</v>
      </c>
      <c r="AH68" s="43"/>
      <c r="AI68" s="26"/>
      <c r="AJ68" s="26"/>
      <c r="AK68" s="26"/>
      <c r="AL68" s="24"/>
      <c r="AM68" s="24"/>
      <c r="AN68" s="24">
        <v>83540</v>
      </c>
      <c r="AO68" s="24">
        <v>6.47</v>
      </c>
      <c r="AP68" s="24">
        <f t="shared" si="6"/>
        <v>11.645999999999999</v>
      </c>
    </row>
    <row r="69" spans="1:42" x14ac:dyDescent="0.25">
      <c r="A69" s="3"/>
      <c r="B69" s="6">
        <v>56</v>
      </c>
      <c r="C69" s="71">
        <f>IFERROR(VLOOKUP($B69,$P$14:$V$514,5,0),"")</f>
        <v>77067</v>
      </c>
      <c r="D69" s="68" t="str">
        <f>IFERROR(VLOOKUP($B69,$P$14:$V$514,4,0),"")</f>
        <v>Radiology</v>
      </c>
      <c r="E69" s="71" t="str">
        <f>IFERROR(VLOOKUP($B69,$P$14:$V$514,6,0),"")</f>
        <v>Mammography, screening, bilateral with CAD</v>
      </c>
      <c r="F69" s="70">
        <f>IFERROR(VLOOKUP($B69,$P$14:$V$514,7,0),"")</f>
        <v>397</v>
      </c>
      <c r="G69" s="70">
        <f t="shared" si="0"/>
        <v>397</v>
      </c>
      <c r="H69" s="69">
        <f t="shared" si="2"/>
        <v>397</v>
      </c>
      <c r="I69" s="69">
        <f>IFERROR(VLOOKUP(B69,$P$14:$AH$514,VLOOKUP(I$11,$M$13:$N$23,2,0),0),"")</f>
        <v>365.24</v>
      </c>
      <c r="J69" s="5"/>
      <c r="K69" s="5"/>
      <c r="L69" s="5"/>
      <c r="M69" s="24"/>
      <c r="N69" s="24"/>
      <c r="O69" s="24"/>
      <c r="P69" s="44">
        <f>IFERROR(RANK(Q69,$Q$14:$Q$514,1),"")</f>
        <v>56</v>
      </c>
      <c r="Q69" s="39">
        <f t="shared" si="3"/>
        <v>1.0006900000000001</v>
      </c>
      <c r="R69" s="41"/>
      <c r="S69" s="41" t="s">
        <v>528</v>
      </c>
      <c r="T69" s="41">
        <v>77067</v>
      </c>
      <c r="U69" s="41" t="s">
        <v>71</v>
      </c>
      <c r="V69" s="41">
        <v>397</v>
      </c>
      <c r="W69" s="42">
        <v>365.24</v>
      </c>
      <c r="X69" s="42">
        <v>337.45</v>
      </c>
      <c r="Y69" s="42">
        <v>377.15</v>
      </c>
      <c r="Z69" s="42">
        <v>377.15</v>
      </c>
      <c r="AA69" s="43">
        <f t="shared" si="4"/>
        <v>337.45</v>
      </c>
      <c r="AB69" s="43">
        <f t="shared" si="4"/>
        <v>357.3</v>
      </c>
      <c r="AC69" s="43">
        <f t="shared" si="4"/>
        <v>198.5</v>
      </c>
      <c r="AD69" s="43">
        <f t="shared" si="5"/>
        <v>297.75</v>
      </c>
      <c r="AE69" s="43">
        <f t="shared" si="4"/>
        <v>198.5</v>
      </c>
      <c r="AF69" s="43">
        <f t="shared" si="4"/>
        <v>198.5</v>
      </c>
      <c r="AG69" s="43">
        <f t="shared" si="11"/>
        <v>198.5</v>
      </c>
      <c r="AH69" s="43"/>
      <c r="AI69" s="26"/>
      <c r="AJ69" s="26"/>
      <c r="AK69" s="26"/>
      <c r="AL69" s="24"/>
      <c r="AM69" s="24"/>
      <c r="AN69" s="24">
        <v>83605</v>
      </c>
      <c r="AO69" s="24">
        <v>11.57</v>
      </c>
      <c r="AP69" s="24">
        <f t="shared" si="6"/>
        <v>20.826000000000001</v>
      </c>
    </row>
    <row r="70" spans="1:42" x14ac:dyDescent="0.25">
      <c r="A70" s="3"/>
      <c r="B70" s="6">
        <v>57</v>
      </c>
      <c r="C70" s="71">
        <f>IFERROR(VLOOKUP($B70,$P$14:$V$514,5,0),"")</f>
        <v>77067</v>
      </c>
      <c r="D70" s="68" t="str">
        <f>IFERROR(VLOOKUP($B70,$P$14:$V$514,4,0),"")</f>
        <v>Radiology</v>
      </c>
      <c r="E70" s="71" t="str">
        <f>IFERROR(VLOOKUP($B70,$P$14:$V$514,6,0),"")</f>
        <v>Mammography, screening, bilateral with CAD - Radiologist read</v>
      </c>
      <c r="F70" s="70">
        <f>IFERROR(VLOOKUP($B70,$P$14:$V$514,7,0),"")</f>
        <v>139</v>
      </c>
      <c r="G70" s="70">
        <f t="shared" si="0"/>
        <v>139</v>
      </c>
      <c r="H70" s="69">
        <f t="shared" si="2"/>
        <v>139</v>
      </c>
      <c r="I70" s="69">
        <f>IFERROR(VLOOKUP(B70,$P$14:$AH$514,VLOOKUP(I$11,$M$13:$N$23,2,0),0),"")</f>
        <v>127.68</v>
      </c>
      <c r="J70" s="5"/>
      <c r="K70" s="5"/>
      <c r="L70" s="5"/>
      <c r="M70" s="24"/>
      <c r="N70" s="24"/>
      <c r="O70" s="24"/>
      <c r="P70" s="44">
        <f>IFERROR(RANK(Q70,$Q$14:$Q$514,1),"")</f>
        <v>57</v>
      </c>
      <c r="Q70" s="39">
        <f t="shared" si="3"/>
        <v>1.0006999999999999</v>
      </c>
      <c r="R70" s="41"/>
      <c r="S70" s="41" t="s">
        <v>528</v>
      </c>
      <c r="T70" s="41">
        <v>77067</v>
      </c>
      <c r="U70" s="41" t="s">
        <v>72</v>
      </c>
      <c r="V70" s="41">
        <v>139</v>
      </c>
      <c r="W70" s="42">
        <v>127.68</v>
      </c>
      <c r="X70" s="42">
        <v>118.14999999999999</v>
      </c>
      <c r="Y70" s="42">
        <v>132.04999999999998</v>
      </c>
      <c r="Z70" s="42">
        <v>132.04999999999998</v>
      </c>
      <c r="AA70" s="43">
        <f t="shared" ref="AA70:AF112" si="12">$V70*AA$11</f>
        <v>118.14999999999999</v>
      </c>
      <c r="AB70" s="43">
        <f t="shared" si="12"/>
        <v>125.10000000000001</v>
      </c>
      <c r="AC70" s="43">
        <f t="shared" si="12"/>
        <v>69.5</v>
      </c>
      <c r="AD70" s="43">
        <f t="shared" si="5"/>
        <v>104.25</v>
      </c>
      <c r="AE70" s="43">
        <f t="shared" si="12"/>
        <v>69.5</v>
      </c>
      <c r="AF70" s="43">
        <f t="shared" si="12"/>
        <v>69.5</v>
      </c>
      <c r="AG70" s="43">
        <f t="shared" si="11"/>
        <v>69.5</v>
      </c>
      <c r="AH70" s="43"/>
      <c r="AI70" s="26"/>
      <c r="AJ70" s="26"/>
      <c r="AK70" s="26"/>
      <c r="AL70" s="24"/>
      <c r="AM70" s="24"/>
      <c r="AN70" s="24">
        <v>83615</v>
      </c>
      <c r="AO70" s="24">
        <v>6.04</v>
      </c>
      <c r="AP70" s="24">
        <f t="shared" si="6"/>
        <v>10.872</v>
      </c>
    </row>
    <row r="71" spans="1:42" x14ac:dyDescent="0.25">
      <c r="A71" s="3"/>
      <c r="B71" s="6">
        <v>58</v>
      </c>
      <c r="C71" s="71">
        <f>IFERROR(VLOOKUP($B71,$P$14:$V$514,5,0),"")</f>
        <v>19120</v>
      </c>
      <c r="D71" s="68" t="str">
        <f>IFERROR(VLOOKUP($B71,$P$14:$V$514,4,0),"")</f>
        <v>Surgical</v>
      </c>
      <c r="E71" s="71" t="str">
        <f>IFERROR(VLOOKUP($B71,$P$14:$V$514,6,0),"")</f>
        <v>Removal of 1 or more breast growth, open procedure - Surgical Day Care, Anesthesia, Physician charges</v>
      </c>
      <c r="F71" s="70">
        <f>IFERROR(VLOOKUP($B71,$P$14:$V$514,7,0),"")</f>
        <v>9173</v>
      </c>
      <c r="G71" s="70">
        <f t="shared" si="0"/>
        <v>9173</v>
      </c>
      <c r="H71" s="69">
        <f t="shared" si="2"/>
        <v>9173</v>
      </c>
      <c r="I71" s="69">
        <f>IFERROR(VLOOKUP(B71,$P$14:$AH$514,VLOOKUP(I$11,$M$13:$N$23,2,0),0),"")</f>
        <v>8439.16</v>
      </c>
      <c r="J71" s="5"/>
      <c r="K71" s="5"/>
      <c r="L71" s="5"/>
      <c r="M71" s="24"/>
      <c r="N71" s="24"/>
      <c r="O71" s="24"/>
      <c r="P71" s="44">
        <f>IFERROR(RANK(Q71,$Q$14:$Q$514,1),"")</f>
        <v>58</v>
      </c>
      <c r="Q71" s="39">
        <f t="shared" si="3"/>
        <v>1.00071</v>
      </c>
      <c r="R71" s="41"/>
      <c r="S71" s="41" t="s">
        <v>520</v>
      </c>
      <c r="T71" s="41">
        <v>19120</v>
      </c>
      <c r="U71" s="41" t="s">
        <v>73</v>
      </c>
      <c r="V71" s="41">
        <v>9173</v>
      </c>
      <c r="W71" s="42">
        <v>8439.16</v>
      </c>
      <c r="X71" s="42">
        <v>7797.05</v>
      </c>
      <c r="Y71" s="42">
        <v>8714.35</v>
      </c>
      <c r="Z71" s="42">
        <v>8714.35</v>
      </c>
      <c r="AA71" s="43">
        <f t="shared" si="12"/>
        <v>7797.05</v>
      </c>
      <c r="AB71" s="43">
        <f t="shared" si="12"/>
        <v>8255.7000000000007</v>
      </c>
      <c r="AC71" s="43">
        <f t="shared" si="12"/>
        <v>4586.5</v>
      </c>
      <c r="AD71" s="43">
        <f t="shared" si="5"/>
        <v>6879.75</v>
      </c>
      <c r="AE71" s="43">
        <f t="shared" si="12"/>
        <v>4586.5</v>
      </c>
      <c r="AF71" s="43">
        <f t="shared" si="12"/>
        <v>4586.5</v>
      </c>
      <c r="AG71" s="43">
        <f t="shared" si="11"/>
        <v>4586.5</v>
      </c>
      <c r="AH71" s="43"/>
      <c r="AI71" s="26"/>
      <c r="AJ71" s="26"/>
      <c r="AK71" s="26"/>
      <c r="AL71" s="24"/>
      <c r="AM71" s="24"/>
      <c r="AN71" s="24">
        <v>83690</v>
      </c>
      <c r="AO71" s="24">
        <v>6.89</v>
      </c>
      <c r="AP71" s="24">
        <f t="shared" si="6"/>
        <v>12.401999999999999</v>
      </c>
    </row>
    <row r="72" spans="1:42" x14ac:dyDescent="0.25">
      <c r="A72" s="3"/>
      <c r="B72" s="6">
        <v>59</v>
      </c>
      <c r="C72" s="71">
        <f>IFERROR(VLOOKUP($B72,$P$14:$V$514,5,0),"")</f>
        <v>29826</v>
      </c>
      <c r="D72" s="68" t="str">
        <f>IFERROR(VLOOKUP($B72,$P$14:$V$514,4,0),"")</f>
        <v>Surgical</v>
      </c>
      <c r="E72" s="71" t="str">
        <f>IFERROR(VLOOKUP($B72,$P$14:$V$514,6,0),"")</f>
        <v>Shaving of shoulder bone using an endoscope - Surgical Day Care, Anesthesia, Physician Charges (accompanied by 29827, rotator cuff repair)</v>
      </c>
      <c r="F72" s="70">
        <f>IFERROR(VLOOKUP($B72,$P$14:$V$514,7,0),"")</f>
        <v>36621</v>
      </c>
      <c r="G72" s="70">
        <f t="shared" si="0"/>
        <v>36621</v>
      </c>
      <c r="H72" s="69">
        <f t="shared" si="2"/>
        <v>36621</v>
      </c>
      <c r="I72" s="69">
        <f>IFERROR(VLOOKUP(B72,$P$14:$AH$514,VLOOKUP(I$11,$M$13:$N$23,2,0),0),"")</f>
        <v>33691.32</v>
      </c>
      <c r="J72" s="5"/>
      <c r="K72" s="5"/>
      <c r="L72" s="5"/>
      <c r="M72" s="24"/>
      <c r="N72" s="24"/>
      <c r="O72" s="24"/>
      <c r="P72" s="44">
        <f>IFERROR(RANK(Q72,$Q$14:$Q$514,1),"")</f>
        <v>59</v>
      </c>
      <c r="Q72" s="39">
        <f t="shared" si="3"/>
        <v>1.0007200000000001</v>
      </c>
      <c r="R72" s="41"/>
      <c r="S72" s="41" t="s">
        <v>520</v>
      </c>
      <c r="T72" s="41">
        <v>29826</v>
      </c>
      <c r="U72" s="41" t="s">
        <v>74</v>
      </c>
      <c r="V72" s="41">
        <v>36621</v>
      </c>
      <c r="W72" s="42">
        <v>33691.32</v>
      </c>
      <c r="X72" s="42">
        <v>31127.85</v>
      </c>
      <c r="Y72" s="42">
        <v>34789.949999999997</v>
      </c>
      <c r="Z72" s="42">
        <v>34789.949999999997</v>
      </c>
      <c r="AA72" s="43">
        <f t="shared" si="12"/>
        <v>31127.85</v>
      </c>
      <c r="AB72" s="43">
        <f t="shared" si="12"/>
        <v>32958.9</v>
      </c>
      <c r="AC72" s="43">
        <f t="shared" si="12"/>
        <v>18310.5</v>
      </c>
      <c r="AD72" s="43">
        <f t="shared" si="5"/>
        <v>27465.75</v>
      </c>
      <c r="AE72" s="43">
        <f t="shared" si="12"/>
        <v>18310.5</v>
      </c>
      <c r="AF72" s="43">
        <f t="shared" si="12"/>
        <v>18310.5</v>
      </c>
      <c r="AG72" s="43">
        <f t="shared" si="11"/>
        <v>18310.5</v>
      </c>
      <c r="AH72" s="43"/>
      <c r="AI72" s="26"/>
      <c r="AJ72" s="26"/>
      <c r="AK72" s="26"/>
      <c r="AL72" s="24"/>
      <c r="AM72" s="24"/>
      <c r="AN72" s="24">
        <v>83718</v>
      </c>
      <c r="AO72" s="24">
        <v>8.19</v>
      </c>
      <c r="AP72" s="24">
        <f t="shared" si="6"/>
        <v>14.741999999999999</v>
      </c>
    </row>
    <row r="73" spans="1:42" x14ac:dyDescent="0.25">
      <c r="A73" s="3"/>
      <c r="B73" s="6">
        <v>60</v>
      </c>
      <c r="C73" s="71">
        <f>IFERROR(VLOOKUP($B73,$P$14:$V$514,5,0),"")</f>
        <v>29881</v>
      </c>
      <c r="D73" s="68" t="str">
        <f>IFERROR(VLOOKUP($B73,$P$14:$V$514,4,0),"")</f>
        <v>Surgical</v>
      </c>
      <c r="E73" s="71" t="str">
        <f>IFERROR(VLOOKUP($B73,$P$14:$V$514,6,0),"")</f>
        <v>Removal of one knee cartilage using an endoscope - Surgical Day Care, Anesthesia, Physician charges</v>
      </c>
      <c r="F73" s="70">
        <f>IFERROR(VLOOKUP($B73,$P$14:$V$514,7,0),"")</f>
        <v>12010</v>
      </c>
      <c r="G73" s="70">
        <f t="shared" si="0"/>
        <v>12010</v>
      </c>
      <c r="H73" s="69">
        <f t="shared" si="2"/>
        <v>12010</v>
      </c>
      <c r="I73" s="69">
        <f>IFERROR(VLOOKUP(B73,$P$14:$AH$514,VLOOKUP(I$11,$M$13:$N$23,2,0),0),"")</f>
        <v>11049.2</v>
      </c>
      <c r="J73" s="5"/>
      <c r="K73" s="5"/>
      <c r="L73" s="5"/>
      <c r="M73" s="24"/>
      <c r="N73" s="24"/>
      <c r="O73" s="24"/>
      <c r="P73" s="44">
        <f>IFERROR(RANK(Q73,$Q$14:$Q$514,1),"")</f>
        <v>60</v>
      </c>
      <c r="Q73" s="39">
        <f t="shared" si="3"/>
        <v>1.0007299999999999</v>
      </c>
      <c r="R73" s="41"/>
      <c r="S73" s="41" t="s">
        <v>520</v>
      </c>
      <c r="T73" s="41">
        <v>29881</v>
      </c>
      <c r="U73" s="41" t="s">
        <v>75</v>
      </c>
      <c r="V73" s="41">
        <v>12010</v>
      </c>
      <c r="W73" s="42">
        <v>11049.2</v>
      </c>
      <c r="X73" s="42">
        <v>10208.5</v>
      </c>
      <c r="Y73" s="42">
        <v>11409.5</v>
      </c>
      <c r="Z73" s="42">
        <v>11409.5</v>
      </c>
      <c r="AA73" s="43">
        <f t="shared" si="12"/>
        <v>10208.5</v>
      </c>
      <c r="AB73" s="43">
        <f t="shared" si="12"/>
        <v>10809</v>
      </c>
      <c r="AC73" s="43">
        <f t="shared" si="12"/>
        <v>6005</v>
      </c>
      <c r="AD73" s="43">
        <f t="shared" si="5"/>
        <v>9007.5</v>
      </c>
      <c r="AE73" s="43">
        <f t="shared" si="12"/>
        <v>6005</v>
      </c>
      <c r="AF73" s="43">
        <f t="shared" si="12"/>
        <v>6005</v>
      </c>
      <c r="AG73" s="43">
        <f t="shared" si="11"/>
        <v>6005</v>
      </c>
      <c r="AH73" s="43"/>
      <c r="AI73" s="26"/>
      <c r="AJ73" s="26"/>
      <c r="AK73" s="26"/>
      <c r="AL73" s="24"/>
      <c r="AM73" s="24"/>
      <c r="AN73" s="24">
        <v>83735</v>
      </c>
      <c r="AO73" s="24">
        <v>6.7</v>
      </c>
      <c r="AP73" s="24">
        <f t="shared" si="6"/>
        <v>12.06</v>
      </c>
    </row>
    <row r="74" spans="1:42" x14ac:dyDescent="0.25">
      <c r="A74" s="3"/>
      <c r="B74" s="6">
        <v>61</v>
      </c>
      <c r="C74" s="71">
        <f>IFERROR(VLOOKUP($B74,$P$14:$V$514,5,0),"")</f>
        <v>42820</v>
      </c>
      <c r="D74" s="68" t="str">
        <f>IFERROR(VLOOKUP($B74,$P$14:$V$514,4,0),"")</f>
        <v>Surgical</v>
      </c>
      <c r="E74" s="71" t="str">
        <f>IFERROR(VLOOKUP($B74,$P$14:$V$514,6,0),"")</f>
        <v>Removal of tonsils and adenoid glands patient younger than age 12 - Surgical Day Care, Anesthesia (Physician charges billed seperately)</v>
      </c>
      <c r="F74" s="70">
        <f>IFERROR(VLOOKUP($B74,$P$14:$V$514,7,0),"")</f>
        <v>6000</v>
      </c>
      <c r="G74" s="70">
        <f t="shared" si="0"/>
        <v>6000</v>
      </c>
      <c r="H74" s="69">
        <f t="shared" si="2"/>
        <v>6000</v>
      </c>
      <c r="I74" s="69">
        <f>IFERROR(VLOOKUP(B74,$P$14:$AH$514,VLOOKUP(I$11,$M$13:$N$23,2,0),0),"")</f>
        <v>5520</v>
      </c>
      <c r="J74" s="5"/>
      <c r="K74" s="5"/>
      <c r="L74" s="5"/>
      <c r="M74" s="24"/>
      <c r="N74" s="24"/>
      <c r="O74" s="24"/>
      <c r="P74" s="44">
        <f>IFERROR(RANK(Q74,$Q$14:$Q$514,1),"")</f>
        <v>61</v>
      </c>
      <c r="Q74" s="39">
        <f t="shared" si="3"/>
        <v>1.00074</v>
      </c>
      <c r="R74" s="41"/>
      <c r="S74" s="41" t="s">
        <v>520</v>
      </c>
      <c r="T74" s="41">
        <v>42820</v>
      </c>
      <c r="U74" s="41" t="s">
        <v>76</v>
      </c>
      <c r="V74" s="41">
        <v>6000</v>
      </c>
      <c r="W74" s="42">
        <v>5520</v>
      </c>
      <c r="X74" s="42">
        <v>5100</v>
      </c>
      <c r="Y74" s="42">
        <v>5700</v>
      </c>
      <c r="Z74" s="42">
        <v>5700</v>
      </c>
      <c r="AA74" s="43">
        <f t="shared" si="12"/>
        <v>5100</v>
      </c>
      <c r="AB74" s="43">
        <f t="shared" si="12"/>
        <v>5400</v>
      </c>
      <c r="AC74" s="43">
        <f t="shared" si="12"/>
        <v>3000</v>
      </c>
      <c r="AD74" s="43">
        <f t="shared" si="5"/>
        <v>4500</v>
      </c>
      <c r="AE74" s="43">
        <f t="shared" si="12"/>
        <v>3000</v>
      </c>
      <c r="AF74" s="43">
        <f t="shared" si="12"/>
        <v>3000</v>
      </c>
      <c r="AG74" s="43">
        <f t="shared" si="11"/>
        <v>3000</v>
      </c>
      <c r="AH74" s="43"/>
      <c r="AI74" s="26"/>
      <c r="AJ74" s="26"/>
      <c r="AK74" s="26"/>
      <c r="AL74" s="24"/>
      <c r="AM74" s="24"/>
      <c r="AN74" s="24">
        <v>83874</v>
      </c>
      <c r="AO74" s="24">
        <v>12.92</v>
      </c>
      <c r="AP74" s="24">
        <f t="shared" si="6"/>
        <v>23.256</v>
      </c>
    </row>
    <row r="75" spans="1:42" x14ac:dyDescent="0.25">
      <c r="A75" s="3"/>
      <c r="B75" s="6">
        <v>62</v>
      </c>
      <c r="C75" s="71">
        <f>IFERROR(VLOOKUP($B75,$P$14:$V$514,5,0),"")</f>
        <v>43235</v>
      </c>
      <c r="D75" s="68" t="str">
        <f>IFERROR(VLOOKUP($B75,$P$14:$V$514,4,0),"")</f>
        <v>Surgical</v>
      </c>
      <c r="E75" s="71" t="str">
        <f>IFERROR(VLOOKUP($B75,$P$14:$V$514,6,0),"")</f>
        <v>Diagnostic examination of esophagus, stomach, and/or upper small bowel using an endoscope - Surgical Day Care, Anesthesia, Physician charges</v>
      </c>
      <c r="F75" s="70">
        <f>IFERROR(VLOOKUP($B75,$P$14:$V$514,7,0),"")</f>
        <v>5511</v>
      </c>
      <c r="G75" s="70">
        <f t="shared" si="0"/>
        <v>5511</v>
      </c>
      <c r="H75" s="69">
        <f t="shared" si="2"/>
        <v>5511</v>
      </c>
      <c r="I75" s="69">
        <f>IFERROR(VLOOKUP(B75,$P$14:$AH$514,VLOOKUP(I$11,$M$13:$N$23,2,0),0),"")</f>
        <v>5070.12</v>
      </c>
      <c r="J75" s="5"/>
      <c r="K75" s="5"/>
      <c r="L75" s="5"/>
      <c r="M75" s="24"/>
      <c r="N75" s="24"/>
      <c r="O75" s="24"/>
      <c r="P75" s="44">
        <f>IFERROR(RANK(Q75,$Q$14:$Q$514,1),"")</f>
        <v>62</v>
      </c>
      <c r="Q75" s="39">
        <f t="shared" si="3"/>
        <v>1.00075</v>
      </c>
      <c r="R75" s="41"/>
      <c r="S75" s="41" t="s">
        <v>520</v>
      </c>
      <c r="T75" s="41">
        <v>43235</v>
      </c>
      <c r="U75" s="41" t="s">
        <v>77</v>
      </c>
      <c r="V75" s="41">
        <v>5511</v>
      </c>
      <c r="W75" s="42">
        <v>5070.12</v>
      </c>
      <c r="X75" s="42">
        <v>4684.3499999999995</v>
      </c>
      <c r="Y75" s="42">
        <v>5235.45</v>
      </c>
      <c r="Z75" s="42">
        <v>5235.45</v>
      </c>
      <c r="AA75" s="43">
        <f t="shared" si="12"/>
        <v>4684.3499999999995</v>
      </c>
      <c r="AB75" s="43">
        <f t="shared" si="12"/>
        <v>4959.9000000000005</v>
      </c>
      <c r="AC75" s="43">
        <f t="shared" si="12"/>
        <v>2755.5</v>
      </c>
      <c r="AD75" s="43">
        <f t="shared" si="5"/>
        <v>4133.25</v>
      </c>
      <c r="AE75" s="43">
        <f t="shared" si="12"/>
        <v>2755.5</v>
      </c>
      <c r="AF75" s="43">
        <f t="shared" si="12"/>
        <v>2755.5</v>
      </c>
      <c r="AG75" s="43">
        <f t="shared" si="11"/>
        <v>2755.5</v>
      </c>
      <c r="AH75" s="43"/>
      <c r="AI75" s="26"/>
      <c r="AJ75" s="26"/>
      <c r="AK75" s="26"/>
      <c r="AL75" s="24"/>
      <c r="AM75" s="24"/>
      <c r="AN75" s="24">
        <v>83874</v>
      </c>
      <c r="AO75" s="24">
        <v>12.92</v>
      </c>
      <c r="AP75" s="24">
        <f t="shared" si="6"/>
        <v>23.256</v>
      </c>
    </row>
    <row r="76" spans="1:42" x14ac:dyDescent="0.25">
      <c r="A76" s="3"/>
      <c r="B76" s="6">
        <v>63</v>
      </c>
      <c r="C76" s="71">
        <f>IFERROR(VLOOKUP($B76,$P$14:$V$514,5,0),"")</f>
        <v>43239</v>
      </c>
      <c r="D76" s="68" t="str">
        <f>IFERROR(VLOOKUP($B76,$P$14:$V$514,4,0),"")</f>
        <v>Surgical</v>
      </c>
      <c r="E76" s="71" t="str">
        <f>IFERROR(VLOOKUP($B76,$P$14:$V$514,6,0),"")</f>
        <v>Biopsy of the esophagus, stomach, and/or upper small bowel using an endoscope - Surgical Day Care, Anesthesia, Physician charges</v>
      </c>
      <c r="F76" s="70">
        <f>IFERROR(VLOOKUP($B76,$P$14:$V$514,7,0),"")</f>
        <v>8263</v>
      </c>
      <c r="G76" s="70">
        <f t="shared" si="0"/>
        <v>8263</v>
      </c>
      <c r="H76" s="69">
        <f t="shared" si="2"/>
        <v>8263</v>
      </c>
      <c r="I76" s="69">
        <f>IFERROR(VLOOKUP(B76,$P$14:$AH$514,VLOOKUP(I$11,$M$13:$N$23,2,0),0),"")</f>
        <v>7601.96</v>
      </c>
      <c r="J76" s="5"/>
      <c r="K76" s="5"/>
      <c r="L76" s="5"/>
      <c r="M76" s="24"/>
      <c r="N76" s="24"/>
      <c r="O76" s="24"/>
      <c r="P76" s="44">
        <f>IFERROR(RANK(Q76,$Q$14:$Q$514,1),"")</f>
        <v>63</v>
      </c>
      <c r="Q76" s="39">
        <f t="shared" si="3"/>
        <v>1.0007600000000001</v>
      </c>
      <c r="R76" s="41"/>
      <c r="S76" s="41" t="s">
        <v>520</v>
      </c>
      <c r="T76" s="41">
        <v>43239</v>
      </c>
      <c r="U76" s="41" t="s">
        <v>78</v>
      </c>
      <c r="V76" s="41">
        <v>8263</v>
      </c>
      <c r="W76" s="42">
        <v>7601.96</v>
      </c>
      <c r="X76" s="42">
        <v>7023.55</v>
      </c>
      <c r="Y76" s="42">
        <v>7849.8499999999995</v>
      </c>
      <c r="Z76" s="42">
        <v>7849.8499999999995</v>
      </c>
      <c r="AA76" s="43">
        <f t="shared" si="12"/>
        <v>7023.55</v>
      </c>
      <c r="AB76" s="43">
        <f t="shared" si="12"/>
        <v>7436.7</v>
      </c>
      <c r="AC76" s="43">
        <f t="shared" si="12"/>
        <v>4131.5</v>
      </c>
      <c r="AD76" s="43">
        <f t="shared" si="5"/>
        <v>6197.25</v>
      </c>
      <c r="AE76" s="43">
        <f t="shared" si="12"/>
        <v>4131.5</v>
      </c>
      <c r="AF76" s="43">
        <f t="shared" si="12"/>
        <v>4131.5</v>
      </c>
      <c r="AG76" s="43">
        <f t="shared" si="11"/>
        <v>4131.5</v>
      </c>
      <c r="AH76" s="43"/>
      <c r="AI76" s="26"/>
      <c r="AJ76" s="26"/>
      <c r="AK76" s="26"/>
      <c r="AL76" s="24"/>
      <c r="AM76" s="24"/>
      <c r="AN76" s="24">
        <v>83880</v>
      </c>
      <c r="AO76" s="24">
        <v>39.26</v>
      </c>
      <c r="AP76" s="24">
        <f t="shared" si="6"/>
        <v>70.667999999999992</v>
      </c>
    </row>
    <row r="77" spans="1:42" x14ac:dyDescent="0.25">
      <c r="A77" s="3"/>
      <c r="B77" s="6">
        <v>64</v>
      </c>
      <c r="C77" s="71">
        <f>IFERROR(VLOOKUP($B77,$P$14:$V$514,5,0),"")</f>
        <v>45378</v>
      </c>
      <c r="D77" s="68" t="str">
        <f>IFERROR(VLOOKUP($B77,$P$14:$V$514,4,0),"")</f>
        <v>Surgical</v>
      </c>
      <c r="E77" s="71" t="str">
        <f>IFERROR(VLOOKUP($B77,$P$14:$V$514,6,0),"")</f>
        <v>Diagnostic examination of large bowel using an endoscope - Surgical Day Care, Anesthesia, Physician charges</v>
      </c>
      <c r="F77" s="70">
        <f>IFERROR(VLOOKUP($B77,$P$14:$V$514,7,0),"")</f>
        <v>4652</v>
      </c>
      <c r="G77" s="70">
        <f t="shared" si="0"/>
        <v>4652</v>
      </c>
      <c r="H77" s="69">
        <f t="shared" si="2"/>
        <v>4652</v>
      </c>
      <c r="I77" s="69">
        <f>IFERROR(VLOOKUP(B77,$P$14:$AH$514,VLOOKUP(I$11,$M$13:$N$23,2,0),0),"")</f>
        <v>4279.84</v>
      </c>
      <c r="J77" s="5"/>
      <c r="K77" s="5"/>
      <c r="L77" s="5"/>
      <c r="M77" s="24"/>
      <c r="N77" s="24"/>
      <c r="O77" s="24"/>
      <c r="P77" s="44">
        <f>IFERROR(RANK(Q77,$Q$14:$Q$514,1),"")</f>
        <v>64</v>
      </c>
      <c r="Q77" s="39">
        <f t="shared" si="3"/>
        <v>1.0007699999999999</v>
      </c>
      <c r="R77" s="41"/>
      <c r="S77" s="41" t="s">
        <v>520</v>
      </c>
      <c r="T77" s="41">
        <v>45378</v>
      </c>
      <c r="U77" s="41" t="s">
        <v>79</v>
      </c>
      <c r="V77" s="41">
        <v>4652</v>
      </c>
      <c r="W77" s="42">
        <v>4279.84</v>
      </c>
      <c r="X77" s="42">
        <v>3954.2</v>
      </c>
      <c r="Y77" s="42">
        <v>4419.3999999999996</v>
      </c>
      <c r="Z77" s="42">
        <v>4419.3999999999996</v>
      </c>
      <c r="AA77" s="43">
        <f t="shared" si="12"/>
        <v>3954.2</v>
      </c>
      <c r="AB77" s="43">
        <f t="shared" si="12"/>
        <v>4186.8</v>
      </c>
      <c r="AC77" s="43">
        <f t="shared" si="12"/>
        <v>2326</v>
      </c>
      <c r="AD77" s="43">
        <f t="shared" si="5"/>
        <v>3489</v>
      </c>
      <c r="AE77" s="43">
        <f t="shared" si="12"/>
        <v>2326</v>
      </c>
      <c r="AF77" s="43">
        <f t="shared" si="12"/>
        <v>2326</v>
      </c>
      <c r="AG77" s="43">
        <f t="shared" si="11"/>
        <v>2326</v>
      </c>
      <c r="AH77" s="43"/>
      <c r="AI77" s="26"/>
      <c r="AJ77" s="26"/>
      <c r="AK77" s="26"/>
      <c r="AL77" s="24"/>
      <c r="AM77" s="24"/>
      <c r="AN77" s="24">
        <v>83970</v>
      </c>
      <c r="AO77" s="24">
        <v>41.28</v>
      </c>
      <c r="AP77" s="24">
        <f t="shared" si="6"/>
        <v>74.304000000000002</v>
      </c>
    </row>
    <row r="78" spans="1:42" x14ac:dyDescent="0.25">
      <c r="A78" s="3"/>
      <c r="B78" s="6">
        <v>65</v>
      </c>
      <c r="C78" s="71">
        <f>IFERROR(VLOOKUP($B78,$P$14:$V$514,5,0),"")</f>
        <v>45380</v>
      </c>
      <c r="D78" s="68" t="str">
        <f>IFERROR(VLOOKUP($B78,$P$14:$V$514,4,0),"")</f>
        <v>Surgical</v>
      </c>
      <c r="E78" s="71" t="str">
        <f>IFERROR(VLOOKUP($B78,$P$14:$V$514,6,0),"")</f>
        <v>Biopsy of large bowel using an endoscope - Surgical Day Care, Anesthesia, Physician charges</v>
      </c>
      <c r="F78" s="70">
        <f>IFERROR(VLOOKUP($B78,$P$14:$V$514,7,0),"")</f>
        <v>6234</v>
      </c>
      <c r="G78" s="70">
        <f t="shared" ref="G78:G141" si="13">F78</f>
        <v>6234</v>
      </c>
      <c r="H78" s="69">
        <f t="shared" si="2"/>
        <v>6234</v>
      </c>
      <c r="I78" s="69">
        <f>IFERROR(VLOOKUP(B78,$P$14:$AH$514,VLOOKUP(I$11,$M$13:$N$23,2,0),0),"")</f>
        <v>5735.28</v>
      </c>
      <c r="J78" s="5"/>
      <c r="K78" s="5"/>
      <c r="L78" s="5"/>
      <c r="M78" s="24"/>
      <c r="N78" s="24"/>
      <c r="O78" s="24"/>
      <c r="P78" s="44">
        <f>IFERROR(RANK(Q78,$Q$14:$Q$514,1),"")</f>
        <v>65</v>
      </c>
      <c r="Q78" s="39">
        <f t="shared" si="3"/>
        <v>1.00078</v>
      </c>
      <c r="R78" s="41"/>
      <c r="S78" s="41" t="s">
        <v>520</v>
      </c>
      <c r="T78" s="41">
        <v>45380</v>
      </c>
      <c r="U78" s="41" t="s">
        <v>80</v>
      </c>
      <c r="V78" s="41">
        <v>6234</v>
      </c>
      <c r="W78" s="42">
        <v>5735.28</v>
      </c>
      <c r="X78" s="42">
        <v>5298.9</v>
      </c>
      <c r="Y78" s="42">
        <v>5922.2999999999993</v>
      </c>
      <c r="Z78" s="42">
        <v>5922.2999999999993</v>
      </c>
      <c r="AA78" s="43">
        <f t="shared" si="12"/>
        <v>5298.9</v>
      </c>
      <c r="AB78" s="43">
        <f t="shared" si="12"/>
        <v>5610.6</v>
      </c>
      <c r="AC78" s="43">
        <f t="shared" si="12"/>
        <v>3117</v>
      </c>
      <c r="AD78" s="43">
        <f t="shared" si="5"/>
        <v>4675.5</v>
      </c>
      <c r="AE78" s="43">
        <f t="shared" si="12"/>
        <v>3117</v>
      </c>
      <c r="AF78" s="43">
        <f t="shared" si="12"/>
        <v>3117</v>
      </c>
      <c r="AG78" s="43">
        <f t="shared" si="11"/>
        <v>3117</v>
      </c>
      <c r="AH78" s="43"/>
      <c r="AI78" s="26"/>
      <c r="AJ78" s="26"/>
      <c r="AK78" s="26"/>
      <c r="AL78" s="24"/>
      <c r="AM78" s="24"/>
      <c r="AN78" s="24">
        <v>84075</v>
      </c>
      <c r="AO78" s="24">
        <v>5.18</v>
      </c>
      <c r="AP78" s="24">
        <f t="shared" si="6"/>
        <v>9.3239999999999998</v>
      </c>
    </row>
    <row r="79" spans="1:42" x14ac:dyDescent="0.25">
      <c r="A79" s="3"/>
      <c r="B79" s="6">
        <v>66</v>
      </c>
      <c r="C79" s="71">
        <f>IFERROR(VLOOKUP($B79,$P$14:$V$514,5,0),"")</f>
        <v>45385</v>
      </c>
      <c r="D79" s="68" t="str">
        <f>IFERROR(VLOOKUP($B79,$P$14:$V$514,4,0),"")</f>
        <v>Surgical</v>
      </c>
      <c r="E79" s="71" t="str">
        <f>IFERROR(VLOOKUP($B79,$P$14:$V$514,6,0),"")</f>
        <v>Removal of polyps or growths of large bowel using an endoscope - Surgical Day Care, Anesthesia, Physician charges</v>
      </c>
      <c r="F79" s="70">
        <f>IFERROR(VLOOKUP($B79,$P$14:$V$514,7,0),"")</f>
        <v>6135</v>
      </c>
      <c r="G79" s="70">
        <f t="shared" si="13"/>
        <v>6135</v>
      </c>
      <c r="H79" s="69">
        <f t="shared" ref="H79:H142" si="14">F79</f>
        <v>6135</v>
      </c>
      <c r="I79" s="69">
        <f>IFERROR(VLOOKUP(B79,$P$14:$AH$514,VLOOKUP(I$11,$M$13:$N$23,2,0),0),"")</f>
        <v>5644.2</v>
      </c>
      <c r="J79" s="5"/>
      <c r="K79" s="5"/>
      <c r="L79" s="5"/>
      <c r="M79" s="24"/>
      <c r="N79" s="24"/>
      <c r="O79" s="24"/>
      <c r="P79" s="44">
        <f>IFERROR(RANK(Q79,$Q$14:$Q$514,1),"")</f>
        <v>66</v>
      </c>
      <c r="Q79" s="39">
        <f t="shared" ref="Q79:Q142" si="15">IFERROR(IF(P$3=1,SEARCH($E$4,U79)+ROW()/100000,IF(P$3=2,SEARCH($E$6,T79)+ROW()/100000,IF(P$3=3,SEARCH($E$8,S79)+ROW()/100000,""))),"")</f>
        <v>1.0007900000000001</v>
      </c>
      <c r="R79" s="41"/>
      <c r="S79" s="41" t="s">
        <v>520</v>
      </c>
      <c r="T79" s="41">
        <v>45385</v>
      </c>
      <c r="U79" s="41" t="s">
        <v>81</v>
      </c>
      <c r="V79" s="41">
        <v>6135</v>
      </c>
      <c r="W79" s="42">
        <v>5644.2</v>
      </c>
      <c r="X79" s="42">
        <v>5214.75</v>
      </c>
      <c r="Y79" s="42">
        <v>5828.25</v>
      </c>
      <c r="Z79" s="42">
        <v>5828.25</v>
      </c>
      <c r="AA79" s="43">
        <f t="shared" si="12"/>
        <v>5214.75</v>
      </c>
      <c r="AB79" s="43">
        <f t="shared" si="12"/>
        <v>5521.5</v>
      </c>
      <c r="AC79" s="43">
        <f t="shared" si="12"/>
        <v>3067.5</v>
      </c>
      <c r="AD79" s="43">
        <f t="shared" ref="AD79:AD142" si="16">IFERROR(MIN($V79*AD$11,VLOOKUP(T79,$AN$14:$AP$146,3,0)),$V79*AD$11)</f>
        <v>4601.25</v>
      </c>
      <c r="AE79" s="43">
        <f t="shared" si="12"/>
        <v>3067.5</v>
      </c>
      <c r="AF79" s="43">
        <f t="shared" si="12"/>
        <v>3067.5</v>
      </c>
      <c r="AG79" s="43">
        <f t="shared" si="11"/>
        <v>3067.5</v>
      </c>
      <c r="AH79" s="43"/>
      <c r="AI79" s="26"/>
      <c r="AJ79" s="26"/>
      <c r="AK79" s="26"/>
      <c r="AL79" s="24"/>
      <c r="AM79" s="24"/>
      <c r="AN79" s="24">
        <v>84100</v>
      </c>
      <c r="AO79" s="24">
        <v>4.74</v>
      </c>
      <c r="AP79" s="24">
        <f t="shared" ref="AP79:AP142" si="17">AO79*1.8</f>
        <v>8.532</v>
      </c>
    </row>
    <row r="80" spans="1:42" x14ac:dyDescent="0.25">
      <c r="A80" s="3"/>
      <c r="B80" s="6">
        <v>67</v>
      </c>
      <c r="C80" s="71">
        <f>IFERROR(VLOOKUP($B80,$P$14:$V$514,5,0),"")</f>
        <v>47562</v>
      </c>
      <c r="D80" s="68" t="str">
        <f>IFERROR(VLOOKUP($B80,$P$14:$V$514,4,0),"")</f>
        <v>Surgical</v>
      </c>
      <c r="E80" s="71" t="str">
        <f>IFERROR(VLOOKUP($B80,$P$14:$V$514,6,0),"")</f>
        <v>Removal of gallbladder using an endoscope - Surgical Day Care, Anesthesia, Physician charges</v>
      </c>
      <c r="F80" s="70">
        <f>IFERROR(VLOOKUP($B80,$P$14:$V$514,7,0),"")</f>
        <v>19461</v>
      </c>
      <c r="G80" s="70">
        <f t="shared" si="13"/>
        <v>19461</v>
      </c>
      <c r="H80" s="69">
        <f t="shared" si="14"/>
        <v>19461</v>
      </c>
      <c r="I80" s="69">
        <f>IFERROR(VLOOKUP(B80,$P$14:$AH$514,VLOOKUP(I$11,$M$13:$N$23,2,0),0),"")</f>
        <v>17904.12</v>
      </c>
      <c r="J80" s="5"/>
      <c r="K80" s="5"/>
      <c r="L80" s="5"/>
      <c r="M80" s="24"/>
      <c r="N80" s="24"/>
      <c r="O80" s="24"/>
      <c r="P80" s="44">
        <f>IFERROR(RANK(Q80,$Q$14:$Q$514,1),"")</f>
        <v>67</v>
      </c>
      <c r="Q80" s="39">
        <f t="shared" si="15"/>
        <v>1.0007999999999999</v>
      </c>
      <c r="R80" s="41"/>
      <c r="S80" s="41" t="s">
        <v>520</v>
      </c>
      <c r="T80" s="41">
        <v>47562</v>
      </c>
      <c r="U80" s="41" t="s">
        <v>82</v>
      </c>
      <c r="V80" s="41">
        <v>19461</v>
      </c>
      <c r="W80" s="42">
        <v>17904.12</v>
      </c>
      <c r="X80" s="42">
        <v>16541.849999999999</v>
      </c>
      <c r="Y80" s="42">
        <v>18487.95</v>
      </c>
      <c r="Z80" s="42">
        <v>18487.95</v>
      </c>
      <c r="AA80" s="43">
        <f t="shared" si="12"/>
        <v>16541.849999999999</v>
      </c>
      <c r="AB80" s="43">
        <f t="shared" si="12"/>
        <v>17514.900000000001</v>
      </c>
      <c r="AC80" s="43">
        <f t="shared" si="12"/>
        <v>9730.5</v>
      </c>
      <c r="AD80" s="43">
        <f t="shared" si="16"/>
        <v>14595.75</v>
      </c>
      <c r="AE80" s="43">
        <f t="shared" si="12"/>
        <v>9730.5</v>
      </c>
      <c r="AF80" s="43">
        <f t="shared" si="12"/>
        <v>9730.5</v>
      </c>
      <c r="AG80" s="43">
        <f t="shared" si="11"/>
        <v>9730.5</v>
      </c>
      <c r="AH80" s="43"/>
      <c r="AI80" s="26"/>
      <c r="AJ80" s="26"/>
      <c r="AK80" s="26"/>
      <c r="AL80" s="24"/>
      <c r="AM80" s="24"/>
      <c r="AN80" s="24">
        <v>84132</v>
      </c>
      <c r="AO80" s="24">
        <v>4.76</v>
      </c>
      <c r="AP80" s="24">
        <f t="shared" si="17"/>
        <v>8.5679999999999996</v>
      </c>
    </row>
    <row r="81" spans="1:42" x14ac:dyDescent="0.25">
      <c r="A81" s="3"/>
      <c r="B81" s="6">
        <v>68</v>
      </c>
      <c r="C81" s="71">
        <f>IFERROR(VLOOKUP($B81,$P$14:$V$514,5,0),"")</f>
        <v>49505</v>
      </c>
      <c r="D81" s="68" t="str">
        <f>IFERROR(VLOOKUP($B81,$P$14:$V$514,4,0),"")</f>
        <v>Surgical</v>
      </c>
      <c r="E81" s="71" t="str">
        <f>IFERROR(VLOOKUP($B81,$P$14:$V$514,6,0),"")</f>
        <v>Repair of groin hernia patient age 5 years or older - Surgical Day Care, Anesthesia, Physician charges</v>
      </c>
      <c r="F81" s="70">
        <f>IFERROR(VLOOKUP($B81,$P$14:$V$514,7,0),"")</f>
        <v>19423</v>
      </c>
      <c r="G81" s="70">
        <f t="shared" si="13"/>
        <v>19423</v>
      </c>
      <c r="H81" s="69">
        <f t="shared" si="14"/>
        <v>19423</v>
      </c>
      <c r="I81" s="69">
        <f>IFERROR(VLOOKUP(B81,$P$14:$AH$514,VLOOKUP(I$11,$M$13:$N$23,2,0),0),"")</f>
        <v>17869.16</v>
      </c>
      <c r="J81" s="5"/>
      <c r="K81" s="5"/>
      <c r="L81" s="5"/>
      <c r="M81" s="24"/>
      <c r="N81" s="24"/>
      <c r="O81" s="24"/>
      <c r="P81" s="44">
        <f>IFERROR(RANK(Q81,$Q$14:$Q$514,1),"")</f>
        <v>68</v>
      </c>
      <c r="Q81" s="39">
        <f t="shared" si="15"/>
        <v>1.00081</v>
      </c>
      <c r="R81" s="41"/>
      <c r="S81" s="41" t="s">
        <v>520</v>
      </c>
      <c r="T81" s="41">
        <v>49505</v>
      </c>
      <c r="U81" s="41" t="s">
        <v>83</v>
      </c>
      <c r="V81" s="41">
        <v>19423</v>
      </c>
      <c r="W81" s="42">
        <v>17869.16</v>
      </c>
      <c r="X81" s="42">
        <v>16509.55</v>
      </c>
      <c r="Y81" s="42">
        <v>18451.849999999999</v>
      </c>
      <c r="Z81" s="42">
        <v>18451.849999999999</v>
      </c>
      <c r="AA81" s="43">
        <f t="shared" si="12"/>
        <v>16509.55</v>
      </c>
      <c r="AB81" s="43">
        <f t="shared" si="12"/>
        <v>17480.7</v>
      </c>
      <c r="AC81" s="43">
        <f t="shared" si="12"/>
        <v>9711.5</v>
      </c>
      <c r="AD81" s="43">
        <f t="shared" si="16"/>
        <v>14567.25</v>
      </c>
      <c r="AE81" s="43">
        <f t="shared" si="12"/>
        <v>9711.5</v>
      </c>
      <c r="AF81" s="43">
        <f t="shared" si="12"/>
        <v>9711.5</v>
      </c>
      <c r="AG81" s="43">
        <f t="shared" si="11"/>
        <v>9711.5</v>
      </c>
      <c r="AH81" s="43"/>
      <c r="AI81" s="26"/>
      <c r="AJ81" s="26"/>
      <c r="AK81" s="26"/>
      <c r="AL81" s="24"/>
      <c r="AM81" s="24"/>
      <c r="AN81" s="24">
        <v>84144</v>
      </c>
      <c r="AO81" s="24">
        <v>20.86</v>
      </c>
      <c r="AP81" s="24">
        <f t="shared" si="17"/>
        <v>37.548000000000002</v>
      </c>
    </row>
    <row r="82" spans="1:42" x14ac:dyDescent="0.25">
      <c r="A82" s="3"/>
      <c r="B82" s="6">
        <v>69</v>
      </c>
      <c r="C82" s="71">
        <f>IFERROR(VLOOKUP($B82,$P$14:$V$514,5,0),"")</f>
        <v>59400</v>
      </c>
      <c r="D82" s="68" t="str">
        <f>IFERROR(VLOOKUP($B82,$P$14:$V$514,4,0),"")</f>
        <v>Obstetrics</v>
      </c>
      <c r="E82" s="71" t="str">
        <f>IFERROR(VLOOKUP($B82,$P$14:$V$514,6,0),"")</f>
        <v>Routine obstetric care for vaginal delivery, including pre-and post-delivery care - Inpatient, Anesthesia, Physician charges</v>
      </c>
      <c r="F82" s="70">
        <f>IFERROR(VLOOKUP($B82,$P$14:$V$514,7,0),"")</f>
        <v>13456</v>
      </c>
      <c r="G82" s="70">
        <f t="shared" si="13"/>
        <v>13456</v>
      </c>
      <c r="H82" s="69">
        <f t="shared" si="14"/>
        <v>13456</v>
      </c>
      <c r="I82" s="69">
        <f>IFERROR(VLOOKUP(B82,$P$14:$AH$514,VLOOKUP(I$11,$M$13:$N$23,2,0),0),"")</f>
        <v>12379.52</v>
      </c>
      <c r="J82" s="5"/>
      <c r="K82" s="5"/>
      <c r="L82" s="5"/>
      <c r="M82" s="24"/>
      <c r="N82" s="24"/>
      <c r="O82" s="24"/>
      <c r="P82" s="44">
        <f>IFERROR(RANK(Q82,$Q$14:$Q$514,1),"")</f>
        <v>69</v>
      </c>
      <c r="Q82" s="39">
        <f t="shared" si="15"/>
        <v>1.00082</v>
      </c>
      <c r="R82" s="41"/>
      <c r="S82" s="41" t="s">
        <v>521</v>
      </c>
      <c r="T82" s="41">
        <v>59400</v>
      </c>
      <c r="U82" s="41" t="s">
        <v>84</v>
      </c>
      <c r="V82" s="41">
        <v>13456</v>
      </c>
      <c r="W82" s="42">
        <v>12379.52</v>
      </c>
      <c r="X82" s="42">
        <v>11437.6</v>
      </c>
      <c r="Y82" s="42">
        <v>12783.199999999999</v>
      </c>
      <c r="Z82" s="42">
        <v>12783.199999999999</v>
      </c>
      <c r="AA82" s="43">
        <f t="shared" si="12"/>
        <v>11437.6</v>
      </c>
      <c r="AB82" s="43">
        <f t="shared" si="12"/>
        <v>12110.4</v>
      </c>
      <c r="AC82" s="43">
        <f t="shared" si="12"/>
        <v>6728</v>
      </c>
      <c r="AD82" s="43">
        <f t="shared" si="16"/>
        <v>10092</v>
      </c>
      <c r="AE82" s="43">
        <f t="shared" si="12"/>
        <v>6728</v>
      </c>
      <c r="AF82" s="43">
        <f t="shared" si="12"/>
        <v>6728</v>
      </c>
      <c r="AG82" s="43">
        <f t="shared" si="11"/>
        <v>6728</v>
      </c>
      <c r="AH82" s="43"/>
      <c r="AI82" s="26"/>
      <c r="AJ82" s="26"/>
      <c r="AK82" s="26"/>
      <c r="AL82" s="24"/>
      <c r="AM82" s="24"/>
      <c r="AN82" s="24">
        <v>84145</v>
      </c>
      <c r="AO82" s="24">
        <v>27.22</v>
      </c>
      <c r="AP82" s="24">
        <f t="shared" si="17"/>
        <v>48.996000000000002</v>
      </c>
    </row>
    <row r="83" spans="1:42" x14ac:dyDescent="0.25">
      <c r="A83" s="3"/>
      <c r="B83" s="6">
        <v>70</v>
      </c>
      <c r="C83" s="71">
        <f>IFERROR(VLOOKUP($B83,$P$14:$V$514,5,0),"")</f>
        <v>59510</v>
      </c>
      <c r="D83" s="68" t="str">
        <f>IFERROR(VLOOKUP($B83,$P$14:$V$514,4,0),"")</f>
        <v>Obstetrics</v>
      </c>
      <c r="E83" s="71" t="str">
        <f>IFERROR(VLOOKUP($B83,$P$14:$V$514,6,0),"")</f>
        <v>Routine obstetric care for cesarean delivery, including pre-and post-delivery care - Inpatient, Anesthesia, Physician charges</v>
      </c>
      <c r="F83" s="70">
        <f>IFERROR(VLOOKUP($B83,$P$14:$V$514,7,0),"")</f>
        <v>26401</v>
      </c>
      <c r="G83" s="70">
        <f t="shared" si="13"/>
        <v>26401</v>
      </c>
      <c r="H83" s="69">
        <f t="shared" si="14"/>
        <v>26401</v>
      </c>
      <c r="I83" s="69">
        <f>IFERROR(VLOOKUP(B83,$P$14:$AH$514,VLOOKUP(I$11,$M$13:$N$23,2,0),0),"")</f>
        <v>26401</v>
      </c>
      <c r="J83" s="5"/>
      <c r="K83" s="5"/>
      <c r="L83" s="5"/>
      <c r="M83" s="24"/>
      <c r="N83" s="24"/>
      <c r="O83" s="24"/>
      <c r="P83" s="44">
        <f>IFERROR(RANK(Q83,$Q$14:$Q$514,1),"")</f>
        <v>70</v>
      </c>
      <c r="Q83" s="39">
        <f t="shared" si="15"/>
        <v>1.0008300000000001</v>
      </c>
      <c r="R83" s="41"/>
      <c r="S83" s="41" t="s">
        <v>521</v>
      </c>
      <c r="T83" s="41">
        <v>59510</v>
      </c>
      <c r="U83" s="41" t="s">
        <v>85</v>
      </c>
      <c r="V83" s="41">
        <v>26401</v>
      </c>
      <c r="W83" s="42">
        <v>26401</v>
      </c>
      <c r="X83" s="42">
        <v>22440.85</v>
      </c>
      <c r="Y83" s="42">
        <v>25080.949999999997</v>
      </c>
      <c r="Z83" s="42">
        <v>25080.949999999997</v>
      </c>
      <c r="AA83" s="43">
        <f t="shared" si="12"/>
        <v>22440.85</v>
      </c>
      <c r="AB83" s="43">
        <f t="shared" si="12"/>
        <v>23760.9</v>
      </c>
      <c r="AC83" s="43">
        <f t="shared" si="12"/>
        <v>13200.5</v>
      </c>
      <c r="AD83" s="43">
        <f t="shared" si="16"/>
        <v>19800.75</v>
      </c>
      <c r="AE83" s="43">
        <f t="shared" si="12"/>
        <v>13200.5</v>
      </c>
      <c r="AF83" s="43">
        <f t="shared" si="12"/>
        <v>13200.5</v>
      </c>
      <c r="AG83" s="43">
        <f t="shared" si="11"/>
        <v>13200.5</v>
      </c>
      <c r="AH83" s="43"/>
      <c r="AI83" s="26"/>
      <c r="AJ83" s="26"/>
      <c r="AK83" s="26"/>
      <c r="AL83" s="24"/>
      <c r="AM83" s="24"/>
      <c r="AN83" s="24">
        <v>84146</v>
      </c>
      <c r="AO83" s="24">
        <v>19.38</v>
      </c>
      <c r="AP83" s="24">
        <f t="shared" si="17"/>
        <v>34.884</v>
      </c>
    </row>
    <row r="84" spans="1:42" x14ac:dyDescent="0.25">
      <c r="A84" s="3"/>
      <c r="B84" s="6">
        <v>71</v>
      </c>
      <c r="C84" s="71" t="str">
        <f>IFERROR(VLOOKUP($B84,$P$14:$V$514,5,0),"")</f>
        <v>62322-62323</v>
      </c>
      <c r="D84" s="68" t="str">
        <f>IFERROR(VLOOKUP($B84,$P$14:$V$514,4,0),"")</f>
        <v>Surgical</v>
      </c>
      <c r="E84" s="71" t="str">
        <f>IFERROR(VLOOKUP($B84,$P$14:$V$514,6,0),"")</f>
        <v>Injection of substance into spinal canal of lower back or sacrum using imaging guidance - Surgical Day Care, Anesthesia, Physician charges</v>
      </c>
      <c r="F84" s="70">
        <f>IFERROR(VLOOKUP($B84,$P$14:$V$514,7,0),"")</f>
        <v>2781</v>
      </c>
      <c r="G84" s="70">
        <f t="shared" si="13"/>
        <v>2781</v>
      </c>
      <c r="H84" s="69">
        <f t="shared" si="14"/>
        <v>2781</v>
      </c>
      <c r="I84" s="69">
        <f>IFERROR(VLOOKUP(B84,$P$14:$AH$514,VLOOKUP(I$11,$M$13:$N$23,2,0),0),"")</f>
        <v>2558.52</v>
      </c>
      <c r="J84" s="5"/>
      <c r="K84" s="5"/>
      <c r="L84" s="5"/>
      <c r="M84" s="24"/>
      <c r="N84" s="24"/>
      <c r="O84" s="24"/>
      <c r="P84" s="44">
        <f>IFERROR(RANK(Q84,$Q$14:$Q$514,1),"")</f>
        <v>71</v>
      </c>
      <c r="Q84" s="39">
        <f t="shared" si="15"/>
        <v>1.00084</v>
      </c>
      <c r="R84" s="41"/>
      <c r="S84" s="41" t="s">
        <v>520</v>
      </c>
      <c r="T84" s="41" t="s">
        <v>15</v>
      </c>
      <c r="U84" s="41" t="s">
        <v>86</v>
      </c>
      <c r="V84" s="41">
        <v>2781</v>
      </c>
      <c r="W84" s="42">
        <v>2558.52</v>
      </c>
      <c r="X84" s="42">
        <v>2363.85</v>
      </c>
      <c r="Y84" s="42">
        <v>2641.95</v>
      </c>
      <c r="Z84" s="42">
        <v>2641.95</v>
      </c>
      <c r="AA84" s="43">
        <f t="shared" si="12"/>
        <v>2363.85</v>
      </c>
      <c r="AB84" s="43">
        <f t="shared" si="12"/>
        <v>2502.9</v>
      </c>
      <c r="AC84" s="43">
        <f t="shared" si="12"/>
        <v>1390.5</v>
      </c>
      <c r="AD84" s="43">
        <f t="shared" si="16"/>
        <v>2085.75</v>
      </c>
      <c r="AE84" s="43">
        <f t="shared" si="12"/>
        <v>1390.5</v>
      </c>
      <c r="AF84" s="43">
        <f t="shared" si="12"/>
        <v>1390.5</v>
      </c>
      <c r="AG84" s="43">
        <f t="shared" si="11"/>
        <v>1390.5</v>
      </c>
      <c r="AH84" s="43"/>
      <c r="AI84" s="26"/>
      <c r="AJ84" s="26"/>
      <c r="AK84" s="26"/>
      <c r="AL84" s="24"/>
      <c r="AM84" s="24"/>
      <c r="AN84" s="24">
        <v>84153</v>
      </c>
      <c r="AO84" s="24">
        <v>18.39</v>
      </c>
      <c r="AP84" s="24">
        <f t="shared" si="17"/>
        <v>33.102000000000004</v>
      </c>
    </row>
    <row r="85" spans="1:42" x14ac:dyDescent="0.25">
      <c r="A85" s="3"/>
      <c r="B85" s="6">
        <v>72</v>
      </c>
      <c r="C85" s="71">
        <f>IFERROR(VLOOKUP($B85,$P$14:$V$514,5,0),"")</f>
        <v>64483</v>
      </c>
      <c r="D85" s="68" t="str">
        <f>IFERROR(VLOOKUP($B85,$P$14:$V$514,4,0),"")</f>
        <v>Surgical</v>
      </c>
      <c r="E85" s="71" t="str">
        <f>IFERROR(VLOOKUP($B85,$P$14:$V$514,6,0),"")</f>
        <v>Injections of anesthetic and/or steroid drug into lower or sacral spine nerve root using imaging guidance - Surgical Day Care, Anesthesia, Physician charges</v>
      </c>
      <c r="F85" s="70">
        <f>IFERROR(VLOOKUP($B85,$P$14:$V$514,7,0),"")</f>
        <v>5062</v>
      </c>
      <c r="G85" s="70">
        <f t="shared" si="13"/>
        <v>5062</v>
      </c>
      <c r="H85" s="69">
        <f t="shared" si="14"/>
        <v>5062</v>
      </c>
      <c r="I85" s="69">
        <f>IFERROR(VLOOKUP(B85,$P$14:$AH$514,VLOOKUP(I$11,$M$13:$N$23,2,0),0),"")</f>
        <v>4657.04</v>
      </c>
      <c r="J85" s="5"/>
      <c r="K85" s="5"/>
      <c r="L85" s="5"/>
      <c r="M85" s="24"/>
      <c r="N85" s="24"/>
      <c r="O85" s="24"/>
      <c r="P85" s="44">
        <f>IFERROR(RANK(Q85,$Q$14:$Q$514,1),"")</f>
        <v>72</v>
      </c>
      <c r="Q85" s="39">
        <f t="shared" si="15"/>
        <v>1.00085</v>
      </c>
      <c r="R85" s="41"/>
      <c r="S85" s="41" t="s">
        <v>520</v>
      </c>
      <c r="T85" s="41">
        <v>64483</v>
      </c>
      <c r="U85" s="41" t="s">
        <v>87</v>
      </c>
      <c r="V85" s="41">
        <v>5062</v>
      </c>
      <c r="W85" s="42">
        <v>4657.04</v>
      </c>
      <c r="X85" s="42">
        <v>4302.7</v>
      </c>
      <c r="Y85" s="42">
        <v>4808.8999999999996</v>
      </c>
      <c r="Z85" s="42">
        <v>4808.8999999999996</v>
      </c>
      <c r="AA85" s="43">
        <f t="shared" si="12"/>
        <v>4302.7</v>
      </c>
      <c r="AB85" s="43">
        <f t="shared" si="12"/>
        <v>4555.8</v>
      </c>
      <c r="AC85" s="43">
        <f t="shared" si="12"/>
        <v>2531</v>
      </c>
      <c r="AD85" s="43">
        <f t="shared" si="16"/>
        <v>3796.5</v>
      </c>
      <c r="AE85" s="43">
        <f t="shared" si="12"/>
        <v>2531</v>
      </c>
      <c r="AF85" s="43">
        <f t="shared" si="12"/>
        <v>2531</v>
      </c>
      <c r="AG85" s="43">
        <f t="shared" si="11"/>
        <v>2531</v>
      </c>
      <c r="AH85" s="43"/>
      <c r="AI85" s="26"/>
      <c r="AJ85" s="26"/>
      <c r="AK85" s="26"/>
      <c r="AL85" s="24"/>
      <c r="AM85" s="24"/>
      <c r="AN85" s="24">
        <v>84153</v>
      </c>
      <c r="AO85" s="24">
        <v>18.39</v>
      </c>
      <c r="AP85" s="24">
        <f t="shared" si="17"/>
        <v>33.102000000000004</v>
      </c>
    </row>
    <row r="86" spans="1:42" x14ac:dyDescent="0.25">
      <c r="A86" s="3"/>
      <c r="B86" s="6">
        <v>73</v>
      </c>
      <c r="C86" s="71">
        <f>IFERROR(VLOOKUP($B86,$P$14:$V$514,5,0),"")</f>
        <v>66821</v>
      </c>
      <c r="D86" s="68" t="str">
        <f>IFERROR(VLOOKUP($B86,$P$14:$V$514,4,0),"")</f>
        <v>Surgical</v>
      </c>
      <c r="E86" s="71" t="str">
        <f>IFERROR(VLOOKUP($B86,$P$14:$V$514,6,0),"")</f>
        <v>Removal of recurring cataract in lens capsule using laser - Surgical Day Care, Anesthesia (Physician charges billed seperately)</v>
      </c>
      <c r="F86" s="70">
        <f>IFERROR(VLOOKUP($B86,$P$14:$V$514,7,0),"")</f>
        <v>2930.35</v>
      </c>
      <c r="G86" s="70">
        <f t="shared" si="13"/>
        <v>2930.35</v>
      </c>
      <c r="H86" s="69">
        <f t="shared" si="14"/>
        <v>2930.35</v>
      </c>
      <c r="I86" s="69">
        <f>IFERROR(VLOOKUP(B86,$P$14:$AH$514,VLOOKUP(I$11,$M$13:$N$23,2,0),0),"")</f>
        <v>2695.92</v>
      </c>
      <c r="J86" s="5"/>
      <c r="K86" s="5"/>
      <c r="L86" s="5"/>
      <c r="M86" s="24"/>
      <c r="N86" s="24"/>
      <c r="O86" s="24"/>
      <c r="P86" s="44">
        <f>IFERROR(RANK(Q86,$Q$14:$Q$514,1),"")</f>
        <v>73</v>
      </c>
      <c r="Q86" s="39">
        <f t="shared" si="15"/>
        <v>1.0008600000000001</v>
      </c>
      <c r="R86" s="41"/>
      <c r="S86" s="41" t="s">
        <v>520</v>
      </c>
      <c r="T86" s="41">
        <v>66821</v>
      </c>
      <c r="U86" s="41" t="s">
        <v>88</v>
      </c>
      <c r="V86" s="41">
        <v>2930.35</v>
      </c>
      <c r="W86" s="42">
        <v>2695.92</v>
      </c>
      <c r="X86" s="42">
        <v>2490.7974999999997</v>
      </c>
      <c r="Y86" s="42">
        <v>2783.8325</v>
      </c>
      <c r="Z86" s="42">
        <v>2783.8325</v>
      </c>
      <c r="AA86" s="43">
        <f t="shared" si="12"/>
        <v>2490.7974999999997</v>
      </c>
      <c r="AB86" s="43">
        <f t="shared" si="12"/>
        <v>2637.3150000000001</v>
      </c>
      <c r="AC86" s="43">
        <f t="shared" si="12"/>
        <v>1465.175</v>
      </c>
      <c r="AD86" s="43">
        <f t="shared" si="16"/>
        <v>2197.7624999999998</v>
      </c>
      <c r="AE86" s="43">
        <f t="shared" si="12"/>
        <v>1465.175</v>
      </c>
      <c r="AF86" s="43">
        <f t="shared" si="12"/>
        <v>1465.175</v>
      </c>
      <c r="AG86" s="43">
        <f t="shared" si="11"/>
        <v>1465.175</v>
      </c>
      <c r="AH86" s="43"/>
      <c r="AI86" s="26"/>
      <c r="AJ86" s="26"/>
      <c r="AK86" s="26"/>
      <c r="AL86" s="24"/>
      <c r="AM86" s="24"/>
      <c r="AN86" s="24">
        <v>84153</v>
      </c>
      <c r="AO86" s="24">
        <v>18.39</v>
      </c>
      <c r="AP86" s="24">
        <f t="shared" si="17"/>
        <v>33.102000000000004</v>
      </c>
    </row>
    <row r="87" spans="1:42" x14ac:dyDescent="0.25">
      <c r="A87" s="3"/>
      <c r="B87" s="6">
        <v>74</v>
      </c>
      <c r="C87" s="71">
        <f>IFERROR(VLOOKUP($B87,$P$14:$V$514,5,0),"")</f>
        <v>66984</v>
      </c>
      <c r="D87" s="68" t="str">
        <f>IFERROR(VLOOKUP($B87,$P$14:$V$514,4,0),"")</f>
        <v>Surgical</v>
      </c>
      <c r="E87" s="71" t="str">
        <f>IFERROR(VLOOKUP($B87,$P$14:$V$514,6,0),"")</f>
        <v>Removal of cataract with insertion of lens - Surgical Day Care, Anesthesia (Physician charges billed seperately)</v>
      </c>
      <c r="F87" s="70">
        <f>IFERROR(VLOOKUP($B87,$P$14:$V$514,7,0),"")</f>
        <v>3177.12</v>
      </c>
      <c r="G87" s="70">
        <f t="shared" si="13"/>
        <v>3177.12</v>
      </c>
      <c r="H87" s="69">
        <f t="shared" si="14"/>
        <v>3177.12</v>
      </c>
      <c r="I87" s="69">
        <f>IFERROR(VLOOKUP(B87,$P$14:$AH$514,VLOOKUP(I$11,$M$13:$N$23,2,0),0),"")</f>
        <v>0</v>
      </c>
      <c r="J87" s="5"/>
      <c r="K87" s="5"/>
      <c r="L87" s="5"/>
      <c r="M87" s="24"/>
      <c r="N87" s="24"/>
      <c r="O87" s="24"/>
      <c r="P87" s="44">
        <f>IFERROR(RANK(Q87,$Q$14:$Q$514,1),"")</f>
        <v>74</v>
      </c>
      <c r="Q87" s="39">
        <f t="shared" si="15"/>
        <v>1.0008699999999999</v>
      </c>
      <c r="R87" s="41"/>
      <c r="S87" s="41" t="s">
        <v>520</v>
      </c>
      <c r="T87" s="41">
        <v>66984</v>
      </c>
      <c r="U87" s="41" t="s">
        <v>89</v>
      </c>
      <c r="V87" s="41">
        <v>3177.12</v>
      </c>
      <c r="W87" s="42"/>
      <c r="X87" s="42">
        <v>2700.5519999999997</v>
      </c>
      <c r="Y87" s="42">
        <v>3018.2639999999997</v>
      </c>
      <c r="Z87" s="42">
        <v>3018.2639999999997</v>
      </c>
      <c r="AA87" s="43">
        <f t="shared" si="12"/>
        <v>2700.5519999999997</v>
      </c>
      <c r="AB87" s="43">
        <f t="shared" si="12"/>
        <v>2859.4079999999999</v>
      </c>
      <c r="AC87" s="43">
        <f t="shared" si="12"/>
        <v>1588.56</v>
      </c>
      <c r="AD87" s="43">
        <f t="shared" si="16"/>
        <v>2382.84</v>
      </c>
      <c r="AE87" s="43">
        <f t="shared" si="12"/>
        <v>1588.56</v>
      </c>
      <c r="AF87" s="43">
        <f t="shared" si="12"/>
        <v>1588.56</v>
      </c>
      <c r="AG87" s="43">
        <f t="shared" si="11"/>
        <v>1588.56</v>
      </c>
      <c r="AH87" s="43"/>
      <c r="AI87" s="26"/>
      <c r="AJ87" s="26"/>
      <c r="AK87" s="26"/>
      <c r="AL87" s="24"/>
      <c r="AM87" s="24"/>
      <c r="AN87" s="24">
        <v>84154</v>
      </c>
      <c r="AO87" s="24">
        <v>18.39</v>
      </c>
      <c r="AP87" s="24">
        <f t="shared" si="17"/>
        <v>33.102000000000004</v>
      </c>
    </row>
    <row r="88" spans="1:42" x14ac:dyDescent="0.25">
      <c r="A88" s="3"/>
      <c r="B88" s="6">
        <v>75</v>
      </c>
      <c r="C88" s="71">
        <f>IFERROR(VLOOKUP($B88,$P$14:$V$514,5,0),"")</f>
        <v>93000</v>
      </c>
      <c r="D88" s="68" t="str">
        <f>IFERROR(VLOOKUP($B88,$P$14:$V$514,4,0),"")</f>
        <v>Cardiology</v>
      </c>
      <c r="E88" s="71" t="str">
        <f>IFERROR(VLOOKUP($B88,$P$14:$V$514,6,0),"")</f>
        <v>Electrocardiogram, routine, with interpretation and report</v>
      </c>
      <c r="F88" s="70">
        <f>IFERROR(VLOOKUP($B88,$P$14:$V$514,7,0),"")</f>
        <v>175.6</v>
      </c>
      <c r="G88" s="70">
        <f t="shared" si="13"/>
        <v>175.6</v>
      </c>
      <c r="H88" s="69">
        <f t="shared" si="14"/>
        <v>175.6</v>
      </c>
      <c r="I88" s="69">
        <f>IFERROR(VLOOKUP(B88,$P$14:$AH$514,VLOOKUP(I$11,$M$13:$N$23,2,0),0),"")</f>
        <v>161.55000000000001</v>
      </c>
      <c r="J88" s="5"/>
      <c r="K88" s="5"/>
      <c r="L88" s="5"/>
      <c r="M88" s="24"/>
      <c r="N88" s="24"/>
      <c r="O88" s="24"/>
      <c r="P88" s="44">
        <f>IFERROR(RANK(Q88,$Q$14:$Q$514,1),"")</f>
        <v>75</v>
      </c>
      <c r="Q88" s="39">
        <f t="shared" si="15"/>
        <v>1.00088</v>
      </c>
      <c r="R88" s="41"/>
      <c r="S88" s="41" t="s">
        <v>522</v>
      </c>
      <c r="T88" s="41">
        <v>93000</v>
      </c>
      <c r="U88" s="41" t="s">
        <v>90</v>
      </c>
      <c r="V88" s="41">
        <v>175.6</v>
      </c>
      <c r="W88" s="42">
        <v>161.55000000000001</v>
      </c>
      <c r="X88" s="42">
        <v>149.26</v>
      </c>
      <c r="Y88" s="42">
        <v>166.82</v>
      </c>
      <c r="Z88" s="42">
        <v>166.82</v>
      </c>
      <c r="AA88" s="43">
        <f t="shared" si="12"/>
        <v>149.26</v>
      </c>
      <c r="AB88" s="43">
        <f t="shared" si="12"/>
        <v>158.04</v>
      </c>
      <c r="AC88" s="43">
        <f t="shared" si="12"/>
        <v>87.8</v>
      </c>
      <c r="AD88" s="43">
        <f t="shared" si="16"/>
        <v>131.69999999999999</v>
      </c>
      <c r="AE88" s="43">
        <f t="shared" si="12"/>
        <v>87.8</v>
      </c>
      <c r="AF88" s="43">
        <f t="shared" si="12"/>
        <v>87.8</v>
      </c>
      <c r="AG88" s="43">
        <f t="shared" si="11"/>
        <v>87.8</v>
      </c>
      <c r="AH88" s="43"/>
      <c r="AI88" s="26"/>
      <c r="AJ88" s="26"/>
      <c r="AK88" s="26"/>
      <c r="AL88" s="24"/>
      <c r="AM88" s="24"/>
      <c r="AN88" s="24">
        <v>84155</v>
      </c>
      <c r="AO88" s="24">
        <v>3.67</v>
      </c>
      <c r="AP88" s="24">
        <f t="shared" si="17"/>
        <v>6.6059999999999999</v>
      </c>
    </row>
    <row r="89" spans="1:42" x14ac:dyDescent="0.25">
      <c r="A89" s="3"/>
      <c r="B89" s="6">
        <v>76</v>
      </c>
      <c r="C89" s="71">
        <f>IFERROR(VLOOKUP($B89,$P$14:$V$514,5,0),"")</f>
        <v>95810</v>
      </c>
      <c r="D89" s="68" t="str">
        <f>IFERROR(VLOOKUP($B89,$P$14:$V$514,4,0),"")</f>
        <v>Pulmonology</v>
      </c>
      <c r="E89" s="71" t="str">
        <f>IFERROR(VLOOKUP($B89,$P$14:$V$514,6,0),"")</f>
        <v>Sleep study - Including Physician charges</v>
      </c>
      <c r="F89" s="70">
        <f>IFERROR(VLOOKUP($B89,$P$14:$V$514,7,0),"")</f>
        <v>2223.6999999999998</v>
      </c>
      <c r="G89" s="70">
        <f t="shared" si="13"/>
        <v>2223.6999999999998</v>
      </c>
      <c r="H89" s="69">
        <f t="shared" si="14"/>
        <v>2223.6999999999998</v>
      </c>
      <c r="I89" s="69">
        <f>IFERROR(VLOOKUP(B89,$P$14:$AH$514,VLOOKUP(I$11,$M$13:$N$23,2,0),0),"")</f>
        <v>1905.9</v>
      </c>
      <c r="J89" s="5"/>
      <c r="K89" s="5"/>
      <c r="L89" s="5"/>
      <c r="M89" s="24"/>
      <c r="N89" s="24"/>
      <c r="O89" s="24"/>
      <c r="P89" s="44">
        <f>IFERROR(RANK(Q89,$Q$14:$Q$514,1),"")</f>
        <v>76</v>
      </c>
      <c r="Q89" s="39">
        <f t="shared" si="15"/>
        <v>1.0008900000000001</v>
      </c>
      <c r="R89" s="41"/>
      <c r="S89" s="41" t="s">
        <v>523</v>
      </c>
      <c r="T89" s="41">
        <v>95810</v>
      </c>
      <c r="U89" s="41" t="s">
        <v>91</v>
      </c>
      <c r="V89" s="41">
        <v>2223.6999999999998</v>
      </c>
      <c r="W89" s="42">
        <v>1905.9</v>
      </c>
      <c r="X89" s="42">
        <v>1890.1449999999998</v>
      </c>
      <c r="Y89" s="42">
        <v>2112.5149999999999</v>
      </c>
      <c r="Z89" s="42">
        <v>2112.5149999999999</v>
      </c>
      <c r="AA89" s="43">
        <f t="shared" si="12"/>
        <v>1890.1449999999998</v>
      </c>
      <c r="AB89" s="43">
        <f t="shared" si="12"/>
        <v>2001.33</v>
      </c>
      <c r="AC89" s="43">
        <f t="shared" si="12"/>
        <v>1111.8499999999999</v>
      </c>
      <c r="AD89" s="43">
        <f t="shared" si="16"/>
        <v>1667.7749999999999</v>
      </c>
      <c r="AE89" s="43">
        <f t="shared" si="12"/>
        <v>1111.8499999999999</v>
      </c>
      <c r="AF89" s="43">
        <f t="shared" si="12"/>
        <v>1111.8499999999999</v>
      </c>
      <c r="AG89" s="43">
        <f t="shared" si="11"/>
        <v>1111.8499999999999</v>
      </c>
      <c r="AH89" s="43"/>
      <c r="AI89" s="26"/>
      <c r="AJ89" s="26"/>
      <c r="AK89" s="26"/>
      <c r="AL89" s="24"/>
      <c r="AM89" s="24"/>
      <c r="AN89" s="24">
        <v>84156</v>
      </c>
      <c r="AO89" s="24">
        <v>3.67</v>
      </c>
      <c r="AP89" s="24">
        <f t="shared" si="17"/>
        <v>6.6059999999999999</v>
      </c>
    </row>
    <row r="90" spans="1:42" x14ac:dyDescent="0.25">
      <c r="A90" s="3"/>
      <c r="B90" s="6">
        <v>77</v>
      </c>
      <c r="C90" s="71">
        <f>IFERROR(VLOOKUP($B90,$P$14:$V$514,5,0),"")</f>
        <v>97110</v>
      </c>
      <c r="D90" s="68" t="str">
        <f>IFERROR(VLOOKUP($B90,$P$14:$V$514,4,0),"")</f>
        <v>Therapy</v>
      </c>
      <c r="E90" s="71" t="str">
        <f>IFERROR(VLOOKUP($B90,$P$14:$V$514,6,0),"")</f>
        <v>Physical therapy, therapeutic exercise</v>
      </c>
      <c r="F90" s="70">
        <f>IFERROR(VLOOKUP($B90,$P$14:$V$514,7,0),"")</f>
        <v>87.7</v>
      </c>
      <c r="G90" s="70">
        <f t="shared" si="13"/>
        <v>87.7</v>
      </c>
      <c r="H90" s="69">
        <f t="shared" si="14"/>
        <v>87.7</v>
      </c>
      <c r="I90" s="69">
        <f>IFERROR(VLOOKUP(B90,$P$14:$AH$514,VLOOKUP(I$11,$M$13:$N$23,2,0),0),"")</f>
        <v>80.680000000000007</v>
      </c>
      <c r="J90" s="5"/>
      <c r="K90" s="5"/>
      <c r="L90" s="5"/>
      <c r="M90" s="24"/>
      <c r="N90" s="24"/>
      <c r="O90" s="24"/>
      <c r="P90" s="44">
        <f>IFERROR(RANK(Q90,$Q$14:$Q$514,1),"")</f>
        <v>77</v>
      </c>
      <c r="Q90" s="39">
        <f t="shared" si="15"/>
        <v>1.0008999999999999</v>
      </c>
      <c r="R90" s="41"/>
      <c r="S90" s="41" t="s">
        <v>524</v>
      </c>
      <c r="T90" s="41">
        <v>97110</v>
      </c>
      <c r="U90" s="41" t="s">
        <v>92</v>
      </c>
      <c r="V90" s="41">
        <v>87.7</v>
      </c>
      <c r="W90" s="42">
        <v>80.680000000000007</v>
      </c>
      <c r="X90" s="42">
        <v>74.545000000000002</v>
      </c>
      <c r="Y90" s="42">
        <v>83.314999999999998</v>
      </c>
      <c r="Z90" s="42">
        <v>83.314999999999998</v>
      </c>
      <c r="AA90" s="43">
        <f t="shared" si="12"/>
        <v>74.545000000000002</v>
      </c>
      <c r="AB90" s="43">
        <f t="shared" si="12"/>
        <v>78.930000000000007</v>
      </c>
      <c r="AC90" s="43">
        <f t="shared" si="12"/>
        <v>43.85</v>
      </c>
      <c r="AD90" s="43">
        <f t="shared" si="16"/>
        <v>65.775000000000006</v>
      </c>
      <c r="AE90" s="43">
        <f t="shared" si="12"/>
        <v>43.85</v>
      </c>
      <c r="AF90" s="43">
        <f t="shared" si="12"/>
        <v>43.85</v>
      </c>
      <c r="AG90" s="43">
        <f t="shared" si="11"/>
        <v>43.85</v>
      </c>
      <c r="AH90" s="43"/>
      <c r="AI90" s="26"/>
      <c r="AJ90" s="26"/>
      <c r="AK90" s="26"/>
      <c r="AL90" s="24"/>
      <c r="AM90" s="24"/>
      <c r="AN90" s="24">
        <v>84255</v>
      </c>
      <c r="AO90" s="24">
        <v>25.53</v>
      </c>
      <c r="AP90" s="24">
        <f t="shared" si="17"/>
        <v>45.954000000000001</v>
      </c>
    </row>
    <row r="91" spans="1:42" x14ac:dyDescent="0.25">
      <c r="A91" s="3"/>
      <c r="B91" s="6">
        <v>78</v>
      </c>
      <c r="C91" s="71">
        <f>IFERROR(VLOOKUP($B91,$P$14:$V$514,5,0),"")</f>
        <v>80074</v>
      </c>
      <c r="D91" s="68" t="str">
        <f>IFERROR(VLOOKUP($B91,$P$14:$V$514,4,0),"")</f>
        <v>Laboratory</v>
      </c>
      <c r="E91" s="71" t="str">
        <f>IFERROR(VLOOKUP($B91,$P$14:$V$514,6,0),"")</f>
        <v>Acute Hepatitis Panel</v>
      </c>
      <c r="F91" s="70">
        <f>IFERROR(VLOOKUP($B91,$P$14:$V$514,7,0),"")</f>
        <v>155</v>
      </c>
      <c r="G91" s="70">
        <f t="shared" si="13"/>
        <v>155</v>
      </c>
      <c r="H91" s="69">
        <f t="shared" si="14"/>
        <v>155</v>
      </c>
      <c r="I91" s="69">
        <f>IFERROR(VLOOKUP(B91,$P$14:$AH$514,VLOOKUP(I$11,$M$13:$N$23,2,0),0),"")</f>
        <v>131.76</v>
      </c>
      <c r="J91" s="5"/>
      <c r="K91" s="5"/>
      <c r="L91" s="5"/>
      <c r="M91" s="24"/>
      <c r="N91" s="24"/>
      <c r="O91" s="24"/>
      <c r="P91" s="44">
        <f>IFERROR(RANK(Q91,$Q$14:$Q$514,1),"")</f>
        <v>78</v>
      </c>
      <c r="Q91" s="39">
        <f t="shared" si="15"/>
        <v>1.00091</v>
      </c>
      <c r="R91" s="41"/>
      <c r="S91" s="41" t="s">
        <v>519</v>
      </c>
      <c r="T91" s="41">
        <v>80074</v>
      </c>
      <c r="U91" s="41" t="s">
        <v>93</v>
      </c>
      <c r="V91" s="41">
        <v>155</v>
      </c>
      <c r="W91" s="42">
        <v>131.76</v>
      </c>
      <c r="X91" s="42">
        <v>131.75</v>
      </c>
      <c r="Y91" s="42">
        <v>147.25</v>
      </c>
      <c r="Z91" s="42">
        <v>147.25</v>
      </c>
      <c r="AA91" s="43">
        <f t="shared" si="12"/>
        <v>131.75</v>
      </c>
      <c r="AB91" s="43">
        <f t="shared" si="12"/>
        <v>139.5</v>
      </c>
      <c r="AC91" s="43">
        <f t="shared" si="12"/>
        <v>77.5</v>
      </c>
      <c r="AD91" s="43">
        <f t="shared" si="16"/>
        <v>85.734000000000009</v>
      </c>
      <c r="AE91" s="43">
        <f t="shared" si="12"/>
        <v>77.5</v>
      </c>
      <c r="AF91" s="43">
        <f t="shared" si="12"/>
        <v>77.5</v>
      </c>
      <c r="AG91" s="43">
        <f t="shared" si="11"/>
        <v>77.5</v>
      </c>
      <c r="AH91" s="43"/>
      <c r="AI91" s="26"/>
      <c r="AJ91" s="26"/>
      <c r="AK91" s="26"/>
      <c r="AL91" s="24"/>
      <c r="AM91" s="24"/>
      <c r="AN91" s="24">
        <v>84295</v>
      </c>
      <c r="AO91" s="24">
        <v>4.8099999999999996</v>
      </c>
      <c r="AP91" s="24">
        <f t="shared" si="17"/>
        <v>8.6579999999999995</v>
      </c>
    </row>
    <row r="92" spans="1:42" x14ac:dyDescent="0.25">
      <c r="A92" s="3"/>
      <c r="B92" s="6">
        <v>79</v>
      </c>
      <c r="C92" s="71">
        <f>IFERROR(VLOOKUP($B92,$P$14:$V$514,5,0),"")</f>
        <v>81002</v>
      </c>
      <c r="D92" s="68" t="str">
        <f>IFERROR(VLOOKUP($B92,$P$14:$V$514,4,0),"")</f>
        <v>Laboratory</v>
      </c>
      <c r="E92" s="71" t="str">
        <f>IFERROR(VLOOKUP($B92,$P$14:$V$514,6,0),"")</f>
        <v>SP Gravity</v>
      </c>
      <c r="F92" s="70">
        <f>IFERROR(VLOOKUP($B92,$P$14:$V$514,7,0),"")</f>
        <v>28.05</v>
      </c>
      <c r="G92" s="70">
        <f t="shared" si="13"/>
        <v>28.05</v>
      </c>
      <c r="H92" s="69">
        <f t="shared" si="14"/>
        <v>28.05</v>
      </c>
      <c r="I92" s="69">
        <f>IFERROR(VLOOKUP(B92,$P$14:$AH$514,VLOOKUP(I$11,$M$13:$N$23,2,0),0),"")</f>
        <v>25.81</v>
      </c>
      <c r="J92" s="5"/>
      <c r="K92" s="5"/>
      <c r="L92" s="5"/>
      <c r="M92" s="24"/>
      <c r="N92" s="24"/>
      <c r="O92" s="24"/>
      <c r="P92" s="44">
        <f>IFERROR(RANK(Q92,$Q$14:$Q$514,1),"")</f>
        <v>79</v>
      </c>
      <c r="Q92" s="39">
        <f t="shared" si="15"/>
        <v>1.00092</v>
      </c>
      <c r="R92" s="41"/>
      <c r="S92" s="41" t="s">
        <v>519</v>
      </c>
      <c r="T92" s="41">
        <v>81002</v>
      </c>
      <c r="U92" s="41" t="s">
        <v>94</v>
      </c>
      <c r="V92" s="41">
        <v>28.05</v>
      </c>
      <c r="W92" s="42">
        <v>25.81</v>
      </c>
      <c r="X92" s="42">
        <v>23.842500000000001</v>
      </c>
      <c r="Y92" s="42">
        <v>26.647500000000001</v>
      </c>
      <c r="Z92" s="42">
        <v>26.647500000000001</v>
      </c>
      <c r="AA92" s="43">
        <f t="shared" si="12"/>
        <v>23.842500000000001</v>
      </c>
      <c r="AB92" s="43">
        <f t="shared" si="12"/>
        <v>25.245000000000001</v>
      </c>
      <c r="AC92" s="43">
        <f t="shared" si="12"/>
        <v>14.025</v>
      </c>
      <c r="AD92" s="43">
        <f t="shared" si="16"/>
        <v>6.2640000000000002</v>
      </c>
      <c r="AE92" s="43">
        <f t="shared" si="12"/>
        <v>14.025</v>
      </c>
      <c r="AF92" s="43">
        <f t="shared" si="12"/>
        <v>14.025</v>
      </c>
      <c r="AG92" s="43">
        <f t="shared" si="11"/>
        <v>14.025</v>
      </c>
      <c r="AH92" s="43"/>
      <c r="AI92" s="26"/>
      <c r="AJ92" s="26"/>
      <c r="AK92" s="26"/>
      <c r="AL92" s="24"/>
      <c r="AM92" s="24"/>
      <c r="AN92" s="24">
        <v>84300</v>
      </c>
      <c r="AO92" s="24">
        <v>5.0599999999999996</v>
      </c>
      <c r="AP92" s="24">
        <f t="shared" si="17"/>
        <v>9.1079999999999988</v>
      </c>
    </row>
    <row r="93" spans="1:42" x14ac:dyDescent="0.25">
      <c r="A93" s="3"/>
      <c r="B93" s="6">
        <v>80</v>
      </c>
      <c r="C93" s="71">
        <f>IFERROR(VLOOKUP($B93,$P$14:$V$514,5,0),"")</f>
        <v>89050</v>
      </c>
      <c r="D93" s="68" t="str">
        <f>IFERROR(VLOOKUP($B93,$P$14:$V$514,4,0),"")</f>
        <v>Laboratory</v>
      </c>
      <c r="E93" s="71" t="str">
        <f>IFERROR(VLOOKUP($B93,$P$14:$V$514,6,0),"")</f>
        <v>Body Fluid Cell Count</v>
      </c>
      <c r="F93" s="70">
        <f>IFERROR(VLOOKUP($B93,$P$14:$V$514,7,0),"")</f>
        <v>68.8</v>
      </c>
      <c r="G93" s="70">
        <f t="shared" si="13"/>
        <v>68.8</v>
      </c>
      <c r="H93" s="69">
        <f t="shared" si="14"/>
        <v>68.8</v>
      </c>
      <c r="I93" s="69">
        <f>IFERROR(VLOOKUP(B93,$P$14:$AH$514,VLOOKUP(I$11,$M$13:$N$23,2,0),0),"")</f>
        <v>63.3</v>
      </c>
      <c r="J93" s="5"/>
      <c r="K93" s="5"/>
      <c r="L93" s="5"/>
      <c r="M93" s="24"/>
      <c r="N93" s="24"/>
      <c r="O93" s="24"/>
      <c r="P93" s="44">
        <f>IFERROR(RANK(Q93,$Q$14:$Q$514,1),"")</f>
        <v>80</v>
      </c>
      <c r="Q93" s="39">
        <f t="shared" si="15"/>
        <v>1.0009300000000001</v>
      </c>
      <c r="R93" s="41"/>
      <c r="S93" s="41" t="s">
        <v>519</v>
      </c>
      <c r="T93" s="41">
        <v>89050</v>
      </c>
      <c r="U93" s="41" t="s">
        <v>95</v>
      </c>
      <c r="V93" s="41">
        <v>68.8</v>
      </c>
      <c r="W93" s="42">
        <v>63.3</v>
      </c>
      <c r="X93" s="42">
        <v>58.48</v>
      </c>
      <c r="Y93" s="42">
        <v>65.36</v>
      </c>
      <c r="Z93" s="42">
        <v>65.36</v>
      </c>
      <c r="AA93" s="43">
        <f t="shared" si="12"/>
        <v>58.48</v>
      </c>
      <c r="AB93" s="43">
        <f t="shared" si="12"/>
        <v>61.92</v>
      </c>
      <c r="AC93" s="43">
        <f t="shared" si="12"/>
        <v>34.4</v>
      </c>
      <c r="AD93" s="43">
        <f t="shared" si="16"/>
        <v>8.4960000000000004</v>
      </c>
      <c r="AE93" s="43">
        <f t="shared" si="12"/>
        <v>34.4</v>
      </c>
      <c r="AF93" s="43">
        <f t="shared" si="12"/>
        <v>34.4</v>
      </c>
      <c r="AG93" s="43">
        <f t="shared" si="11"/>
        <v>34.4</v>
      </c>
      <c r="AH93" s="43"/>
      <c r="AI93" s="26"/>
      <c r="AJ93" s="26"/>
      <c r="AK93" s="26"/>
      <c r="AL93" s="24"/>
      <c r="AM93" s="24"/>
      <c r="AN93" s="24">
        <v>84300</v>
      </c>
      <c r="AO93" s="24">
        <v>5.0599999999999996</v>
      </c>
      <c r="AP93" s="24">
        <f t="shared" si="17"/>
        <v>9.1079999999999988</v>
      </c>
    </row>
    <row r="94" spans="1:42" x14ac:dyDescent="0.25">
      <c r="A94" s="3"/>
      <c r="B94" s="6">
        <v>81</v>
      </c>
      <c r="C94" s="71">
        <f>IFERROR(VLOOKUP($B94,$P$14:$V$514,5,0),"")</f>
        <v>85027</v>
      </c>
      <c r="D94" s="68" t="str">
        <f>IFERROR(VLOOKUP($B94,$P$14:$V$514,4,0),"")</f>
        <v>Laboratory</v>
      </c>
      <c r="E94" s="71" t="str">
        <f>IFERROR(VLOOKUP($B94,$P$14:$V$514,6,0),"")</f>
        <v>Complete CBC Automated</v>
      </c>
      <c r="F94" s="70">
        <f>IFERROR(VLOOKUP($B94,$P$14:$V$514,7,0),"")</f>
        <v>70.55</v>
      </c>
      <c r="G94" s="70">
        <f t="shared" si="13"/>
        <v>70.55</v>
      </c>
      <c r="H94" s="69">
        <f t="shared" si="14"/>
        <v>70.55</v>
      </c>
      <c r="I94" s="69">
        <f>IFERROR(VLOOKUP(B94,$P$14:$AH$514,VLOOKUP(I$11,$M$13:$N$23,2,0),0),"")</f>
        <v>64.91</v>
      </c>
      <c r="J94" s="5"/>
      <c r="K94" s="5"/>
      <c r="L94" s="5"/>
      <c r="M94" s="24"/>
      <c r="N94" s="24"/>
      <c r="O94" s="24"/>
      <c r="P94" s="44">
        <f>IFERROR(RANK(Q94,$Q$14:$Q$514,1),"")</f>
        <v>81</v>
      </c>
      <c r="Q94" s="39">
        <f t="shared" si="15"/>
        <v>1.0009399999999999</v>
      </c>
      <c r="R94" s="41"/>
      <c r="S94" s="41" t="s">
        <v>519</v>
      </c>
      <c r="T94" s="41">
        <v>85027</v>
      </c>
      <c r="U94" s="41" t="s">
        <v>96</v>
      </c>
      <c r="V94" s="41">
        <v>70.55</v>
      </c>
      <c r="W94" s="42">
        <v>64.91</v>
      </c>
      <c r="X94" s="42">
        <v>59.967499999999994</v>
      </c>
      <c r="Y94" s="42">
        <v>67.022499999999994</v>
      </c>
      <c r="Z94" s="42">
        <v>67.022499999999994</v>
      </c>
      <c r="AA94" s="43">
        <f t="shared" si="12"/>
        <v>59.967499999999994</v>
      </c>
      <c r="AB94" s="43">
        <f t="shared" si="12"/>
        <v>63.494999999999997</v>
      </c>
      <c r="AC94" s="43">
        <f t="shared" si="12"/>
        <v>35.274999999999999</v>
      </c>
      <c r="AD94" s="43">
        <f t="shared" si="16"/>
        <v>11.645999999999999</v>
      </c>
      <c r="AE94" s="43">
        <f t="shared" si="12"/>
        <v>35.274999999999999</v>
      </c>
      <c r="AF94" s="43">
        <f t="shared" si="12"/>
        <v>35.274999999999999</v>
      </c>
      <c r="AG94" s="43">
        <f t="shared" ref="AG94:AG157" si="18">$V94*AG$11</f>
        <v>35.274999999999999</v>
      </c>
      <c r="AH94" s="43"/>
      <c r="AI94" s="26"/>
      <c r="AJ94" s="26"/>
      <c r="AK94" s="26"/>
      <c r="AL94" s="24"/>
      <c r="AM94" s="24"/>
      <c r="AN94" s="24">
        <v>84439</v>
      </c>
      <c r="AO94" s="24">
        <v>9.02</v>
      </c>
      <c r="AP94" s="24">
        <f t="shared" si="17"/>
        <v>16.236000000000001</v>
      </c>
    </row>
    <row r="95" spans="1:42" x14ac:dyDescent="0.25">
      <c r="A95" s="3"/>
      <c r="B95" s="6">
        <v>82</v>
      </c>
      <c r="C95" s="71">
        <f>IFERROR(VLOOKUP($B95,$P$14:$V$514,5,0),"")</f>
        <v>85018</v>
      </c>
      <c r="D95" s="68" t="str">
        <f>IFERROR(VLOOKUP($B95,$P$14:$V$514,4,0),"")</f>
        <v>Laboratory</v>
      </c>
      <c r="E95" s="71" t="str">
        <f>IFERROR(VLOOKUP($B95,$P$14:$V$514,6,0),"")</f>
        <v>Hemoglobin</v>
      </c>
      <c r="F95" s="70">
        <f>IFERROR(VLOOKUP($B95,$P$14:$V$514,7,0),"")</f>
        <v>25</v>
      </c>
      <c r="G95" s="70">
        <f t="shared" si="13"/>
        <v>25</v>
      </c>
      <c r="H95" s="69">
        <f t="shared" si="14"/>
        <v>25</v>
      </c>
      <c r="I95" s="69">
        <f>IFERROR(VLOOKUP(B95,$P$14:$AH$514,VLOOKUP(I$11,$M$13:$N$23,2,0),0),"")</f>
        <v>23</v>
      </c>
      <c r="J95" s="5"/>
      <c r="K95" s="5"/>
      <c r="L95" s="5"/>
      <c r="M95" s="24"/>
      <c r="N95" s="24"/>
      <c r="O95" s="24"/>
      <c r="P95" s="44">
        <f>IFERROR(RANK(Q95,$Q$14:$Q$514,1),"")</f>
        <v>82</v>
      </c>
      <c r="Q95" s="39">
        <f t="shared" si="15"/>
        <v>1.00095</v>
      </c>
      <c r="R95" s="41"/>
      <c r="S95" s="41" t="s">
        <v>519</v>
      </c>
      <c r="T95" s="41">
        <v>85018</v>
      </c>
      <c r="U95" s="41" t="s">
        <v>97</v>
      </c>
      <c r="V95" s="41">
        <v>25</v>
      </c>
      <c r="W95" s="42">
        <v>23</v>
      </c>
      <c r="X95" s="42">
        <v>21.25</v>
      </c>
      <c r="Y95" s="42">
        <v>23.75</v>
      </c>
      <c r="Z95" s="42">
        <v>23.75</v>
      </c>
      <c r="AA95" s="43">
        <f t="shared" si="12"/>
        <v>21.25</v>
      </c>
      <c r="AB95" s="43">
        <f t="shared" si="12"/>
        <v>22.5</v>
      </c>
      <c r="AC95" s="43">
        <f t="shared" si="12"/>
        <v>12.5</v>
      </c>
      <c r="AD95" s="43">
        <f t="shared" si="16"/>
        <v>4.266</v>
      </c>
      <c r="AE95" s="43">
        <f t="shared" si="12"/>
        <v>12.5</v>
      </c>
      <c r="AF95" s="43">
        <f t="shared" si="12"/>
        <v>12.5</v>
      </c>
      <c r="AG95" s="43">
        <f t="shared" si="18"/>
        <v>12.5</v>
      </c>
      <c r="AH95" s="43"/>
      <c r="AI95" s="26"/>
      <c r="AJ95" s="26"/>
      <c r="AK95" s="26"/>
      <c r="AL95" s="24"/>
      <c r="AM95" s="24"/>
      <c r="AN95" s="24">
        <v>84443</v>
      </c>
      <c r="AO95" s="24">
        <v>16.8</v>
      </c>
      <c r="AP95" s="24">
        <f t="shared" si="17"/>
        <v>30.240000000000002</v>
      </c>
    </row>
    <row r="96" spans="1:42" x14ac:dyDescent="0.25">
      <c r="A96" s="3"/>
      <c r="B96" s="6">
        <v>83</v>
      </c>
      <c r="C96" s="71">
        <f>IFERROR(VLOOKUP($B96,$P$14:$V$514,5,0),"")</f>
        <v>85014</v>
      </c>
      <c r="D96" s="68" t="str">
        <f>IFERROR(VLOOKUP($B96,$P$14:$V$514,4,0),"")</f>
        <v>Laboratory</v>
      </c>
      <c r="E96" s="71" t="str">
        <f>IFERROR(VLOOKUP($B96,$P$14:$V$514,6,0),"")</f>
        <v>Hematocrit</v>
      </c>
      <c r="F96" s="70">
        <f>IFERROR(VLOOKUP($B96,$P$14:$V$514,7,0),"")</f>
        <v>43.8</v>
      </c>
      <c r="G96" s="70">
        <f t="shared" si="13"/>
        <v>43.8</v>
      </c>
      <c r="H96" s="69">
        <f t="shared" si="14"/>
        <v>43.8</v>
      </c>
      <c r="I96" s="69">
        <f>IFERROR(VLOOKUP(B96,$P$14:$AH$514,VLOOKUP(I$11,$M$13:$N$23,2,0),0),"")</f>
        <v>403</v>
      </c>
      <c r="J96" s="5"/>
      <c r="K96" s="5"/>
      <c r="L96" s="5"/>
      <c r="M96" s="24"/>
      <c r="N96" s="24"/>
      <c r="O96" s="24"/>
      <c r="P96" s="44">
        <f>IFERROR(RANK(Q96,$Q$14:$Q$514,1),"")</f>
        <v>83</v>
      </c>
      <c r="Q96" s="39">
        <f t="shared" si="15"/>
        <v>1.0009600000000001</v>
      </c>
      <c r="R96" s="41"/>
      <c r="S96" s="41" t="s">
        <v>519</v>
      </c>
      <c r="T96" s="41">
        <v>85014</v>
      </c>
      <c r="U96" s="41" t="s">
        <v>98</v>
      </c>
      <c r="V96" s="41">
        <v>43.8</v>
      </c>
      <c r="W96" s="42">
        <v>403</v>
      </c>
      <c r="X96" s="42">
        <v>37.229999999999997</v>
      </c>
      <c r="Y96" s="42">
        <v>41.609999999999992</v>
      </c>
      <c r="Z96" s="42">
        <v>41.609999999999992</v>
      </c>
      <c r="AA96" s="43">
        <f t="shared" si="12"/>
        <v>37.229999999999997</v>
      </c>
      <c r="AB96" s="43">
        <f t="shared" si="12"/>
        <v>39.42</v>
      </c>
      <c r="AC96" s="43">
        <f t="shared" si="12"/>
        <v>21.9</v>
      </c>
      <c r="AD96" s="43">
        <f t="shared" si="16"/>
        <v>4.266</v>
      </c>
      <c r="AE96" s="43">
        <f t="shared" si="12"/>
        <v>21.9</v>
      </c>
      <c r="AF96" s="43">
        <f t="shared" si="12"/>
        <v>21.9</v>
      </c>
      <c r="AG96" s="43">
        <f t="shared" si="18"/>
        <v>21.9</v>
      </c>
      <c r="AH96" s="43"/>
      <c r="AI96" s="26"/>
      <c r="AJ96" s="26"/>
      <c r="AK96" s="26"/>
      <c r="AL96" s="24"/>
      <c r="AM96" s="24"/>
      <c r="AN96" s="24">
        <v>84443</v>
      </c>
      <c r="AO96" s="24">
        <v>16.8</v>
      </c>
      <c r="AP96" s="24">
        <f t="shared" si="17"/>
        <v>30.240000000000002</v>
      </c>
    </row>
    <row r="97" spans="1:42" x14ac:dyDescent="0.25">
      <c r="A97" s="3"/>
      <c r="B97" s="6">
        <v>84</v>
      </c>
      <c r="C97" s="71">
        <f>IFERROR(VLOOKUP($B97,$P$14:$V$514,5,0),"")</f>
        <v>85049</v>
      </c>
      <c r="D97" s="68" t="str">
        <f>IFERROR(VLOOKUP($B97,$P$14:$V$514,4,0),"")</f>
        <v>Laboratory</v>
      </c>
      <c r="E97" s="71" t="str">
        <f>IFERROR(VLOOKUP($B97,$P$14:$V$514,6,0),"")</f>
        <v>Automated Platelet Count</v>
      </c>
      <c r="F97" s="70">
        <f>IFERROR(VLOOKUP($B97,$P$14:$V$514,7,0),"")</f>
        <v>54</v>
      </c>
      <c r="G97" s="70">
        <f t="shared" si="13"/>
        <v>54</v>
      </c>
      <c r="H97" s="69">
        <f t="shared" si="14"/>
        <v>54</v>
      </c>
      <c r="I97" s="69">
        <f>IFERROR(VLOOKUP(B97,$P$14:$AH$514,VLOOKUP(I$11,$M$13:$N$23,2,0),0),"")</f>
        <v>49.68</v>
      </c>
      <c r="J97" s="5"/>
      <c r="K97" s="5"/>
      <c r="L97" s="5"/>
      <c r="M97" s="24"/>
      <c r="N97" s="24"/>
      <c r="O97" s="24"/>
      <c r="P97" s="44">
        <f>IFERROR(RANK(Q97,$Q$14:$Q$514,1),"")</f>
        <v>84</v>
      </c>
      <c r="Q97" s="39">
        <f t="shared" si="15"/>
        <v>1.0009699999999999</v>
      </c>
      <c r="R97" s="41"/>
      <c r="S97" s="41" t="s">
        <v>519</v>
      </c>
      <c r="T97" s="41">
        <v>85049</v>
      </c>
      <c r="U97" s="41" t="s">
        <v>99</v>
      </c>
      <c r="V97" s="41">
        <v>54</v>
      </c>
      <c r="W97" s="42">
        <v>49.68</v>
      </c>
      <c r="X97" s="42">
        <v>45.9</v>
      </c>
      <c r="Y97" s="42">
        <v>51.3</v>
      </c>
      <c r="Z97" s="42">
        <v>51.3</v>
      </c>
      <c r="AA97" s="43">
        <f t="shared" si="12"/>
        <v>45.9</v>
      </c>
      <c r="AB97" s="43">
        <f t="shared" si="12"/>
        <v>48.6</v>
      </c>
      <c r="AC97" s="43">
        <f t="shared" si="12"/>
        <v>27</v>
      </c>
      <c r="AD97" s="43">
        <f t="shared" si="16"/>
        <v>8.0640000000000018</v>
      </c>
      <c r="AE97" s="43">
        <f t="shared" si="12"/>
        <v>27</v>
      </c>
      <c r="AF97" s="43">
        <f t="shared" si="12"/>
        <v>27</v>
      </c>
      <c r="AG97" s="43">
        <f t="shared" si="18"/>
        <v>27</v>
      </c>
      <c r="AH97" s="43"/>
      <c r="AI97" s="26"/>
      <c r="AJ97" s="26"/>
      <c r="AK97" s="26"/>
      <c r="AL97" s="24"/>
      <c r="AM97" s="24"/>
      <c r="AN97" s="24">
        <v>84446</v>
      </c>
      <c r="AO97" s="24">
        <v>14.18</v>
      </c>
      <c r="AP97" s="24">
        <f t="shared" si="17"/>
        <v>25.524000000000001</v>
      </c>
    </row>
    <row r="98" spans="1:42" x14ac:dyDescent="0.25">
      <c r="A98" s="3"/>
      <c r="B98" s="6">
        <v>85</v>
      </c>
      <c r="C98" s="71">
        <f>IFERROR(VLOOKUP($B98,$P$14:$V$514,5,0),"")</f>
        <v>85044</v>
      </c>
      <c r="D98" s="68" t="str">
        <f>IFERROR(VLOOKUP($B98,$P$14:$V$514,4,0),"")</f>
        <v>Laboratory</v>
      </c>
      <c r="E98" s="71" t="str">
        <f>IFERROR(VLOOKUP($B98,$P$14:$V$514,6,0),"")</f>
        <v>Manual Reticulocyte Count</v>
      </c>
      <c r="F98" s="70">
        <f>IFERROR(VLOOKUP($B98,$P$14:$V$514,7,0),"")</f>
        <v>70</v>
      </c>
      <c r="G98" s="70">
        <f t="shared" si="13"/>
        <v>70</v>
      </c>
      <c r="H98" s="69">
        <f t="shared" si="14"/>
        <v>70</v>
      </c>
      <c r="I98" s="69">
        <f>IFERROR(VLOOKUP(B98,$P$14:$AH$514,VLOOKUP(I$11,$M$13:$N$23,2,0),0),"")</f>
        <v>64.400000000000006</v>
      </c>
      <c r="J98" s="5"/>
      <c r="K98" s="5"/>
      <c r="L98" s="5"/>
      <c r="M98" s="24"/>
      <c r="N98" s="24"/>
      <c r="O98" s="24"/>
      <c r="P98" s="44">
        <f>IFERROR(RANK(Q98,$Q$14:$Q$514,1),"")</f>
        <v>85</v>
      </c>
      <c r="Q98" s="39">
        <f t="shared" si="15"/>
        <v>1.00098</v>
      </c>
      <c r="R98" s="41"/>
      <c r="S98" s="41" t="s">
        <v>519</v>
      </c>
      <c r="T98" s="41">
        <v>85044</v>
      </c>
      <c r="U98" s="41" t="s">
        <v>100</v>
      </c>
      <c r="V98" s="41">
        <v>70</v>
      </c>
      <c r="W98" s="42">
        <v>64.400000000000006</v>
      </c>
      <c r="X98" s="42">
        <v>59.5</v>
      </c>
      <c r="Y98" s="42">
        <v>66.5</v>
      </c>
      <c r="Z98" s="42">
        <v>66.5</v>
      </c>
      <c r="AA98" s="43">
        <f t="shared" si="12"/>
        <v>59.5</v>
      </c>
      <c r="AB98" s="43">
        <f t="shared" si="12"/>
        <v>63</v>
      </c>
      <c r="AC98" s="43">
        <f t="shared" si="12"/>
        <v>35</v>
      </c>
      <c r="AD98" s="43">
        <f t="shared" si="16"/>
        <v>7.7579999999999991</v>
      </c>
      <c r="AE98" s="43">
        <f t="shared" si="12"/>
        <v>35</v>
      </c>
      <c r="AF98" s="43">
        <f t="shared" si="12"/>
        <v>35</v>
      </c>
      <c r="AG98" s="43">
        <f t="shared" si="18"/>
        <v>35</v>
      </c>
      <c r="AH98" s="43"/>
      <c r="AI98" s="26"/>
      <c r="AJ98" s="26"/>
      <c r="AK98" s="26"/>
      <c r="AL98" s="24"/>
      <c r="AM98" s="24"/>
      <c r="AN98" s="24">
        <v>84450</v>
      </c>
      <c r="AO98" s="24">
        <v>5.18</v>
      </c>
      <c r="AP98" s="24">
        <f t="shared" si="17"/>
        <v>9.3239999999999998</v>
      </c>
    </row>
    <row r="99" spans="1:42" x14ac:dyDescent="0.25">
      <c r="A99" s="3"/>
      <c r="B99" s="6">
        <v>86</v>
      </c>
      <c r="C99" s="71">
        <f>IFERROR(VLOOKUP($B99,$P$14:$V$514,5,0),"")</f>
        <v>85610</v>
      </c>
      <c r="D99" s="68" t="str">
        <f>IFERROR(VLOOKUP($B99,$P$14:$V$514,4,0),"")</f>
        <v>Laboratory</v>
      </c>
      <c r="E99" s="71" t="str">
        <f>IFERROR(VLOOKUP($B99,$P$14:$V$514,6,0),"")</f>
        <v>Prothrombin Time, PT, P</v>
      </c>
      <c r="F99" s="70">
        <f>IFERROR(VLOOKUP($B99,$P$14:$V$514,7,0),"")</f>
        <v>38</v>
      </c>
      <c r="G99" s="70">
        <f t="shared" si="13"/>
        <v>38</v>
      </c>
      <c r="H99" s="69">
        <f t="shared" si="14"/>
        <v>38</v>
      </c>
      <c r="I99" s="69">
        <f>IFERROR(VLOOKUP(B99,$P$14:$AH$514,VLOOKUP(I$11,$M$13:$N$23,2,0),0),"")</f>
        <v>34.96</v>
      </c>
      <c r="J99" s="5"/>
      <c r="K99" s="5"/>
      <c r="L99" s="5"/>
      <c r="M99" s="24"/>
      <c r="N99" s="24"/>
      <c r="O99" s="24"/>
      <c r="P99" s="44">
        <f>IFERROR(RANK(Q99,$Q$14:$Q$514,1),"")</f>
        <v>86</v>
      </c>
      <c r="Q99" s="39">
        <f t="shared" si="15"/>
        <v>1.00099</v>
      </c>
      <c r="R99" s="41"/>
      <c r="S99" s="41" t="s">
        <v>519</v>
      </c>
      <c r="T99" s="41">
        <v>85610</v>
      </c>
      <c r="U99" s="41" t="s">
        <v>101</v>
      </c>
      <c r="V99" s="41">
        <v>38</v>
      </c>
      <c r="W99" s="42">
        <v>34.96</v>
      </c>
      <c r="X99" s="42">
        <v>32.299999999999997</v>
      </c>
      <c r="Y99" s="42">
        <v>36.1</v>
      </c>
      <c r="Z99" s="42">
        <v>36.1</v>
      </c>
      <c r="AA99" s="43">
        <f t="shared" si="12"/>
        <v>32.299999999999997</v>
      </c>
      <c r="AB99" s="43">
        <f t="shared" si="12"/>
        <v>34.200000000000003</v>
      </c>
      <c r="AC99" s="43">
        <f t="shared" si="12"/>
        <v>19</v>
      </c>
      <c r="AD99" s="43">
        <f t="shared" si="16"/>
        <v>7.7220000000000004</v>
      </c>
      <c r="AE99" s="43">
        <f t="shared" si="12"/>
        <v>19</v>
      </c>
      <c r="AF99" s="43">
        <f t="shared" si="12"/>
        <v>19</v>
      </c>
      <c r="AG99" s="43">
        <f t="shared" si="18"/>
        <v>19</v>
      </c>
      <c r="AH99" s="43"/>
      <c r="AI99" s="26"/>
      <c r="AJ99" s="26"/>
      <c r="AK99" s="26"/>
      <c r="AL99" s="24"/>
      <c r="AM99" s="24"/>
      <c r="AN99" s="24">
        <v>84460</v>
      </c>
      <c r="AO99" s="24">
        <v>5.3</v>
      </c>
      <c r="AP99" s="24">
        <f t="shared" si="17"/>
        <v>9.5399999999999991</v>
      </c>
    </row>
    <row r="100" spans="1:42" x14ac:dyDescent="0.25">
      <c r="A100" s="3"/>
      <c r="B100" s="6">
        <v>87</v>
      </c>
      <c r="C100" s="71">
        <f>IFERROR(VLOOKUP($B100,$P$14:$V$514,5,0),"")</f>
        <v>85730</v>
      </c>
      <c r="D100" s="68" t="str">
        <f>IFERROR(VLOOKUP($B100,$P$14:$V$514,4,0),"")</f>
        <v>Laboratory</v>
      </c>
      <c r="E100" s="71" t="str">
        <f>IFERROR(VLOOKUP($B100,$P$14:$V$514,6,0),"")</f>
        <v>Thromboplastin Time Partial</v>
      </c>
      <c r="F100" s="70">
        <f>IFERROR(VLOOKUP($B100,$P$14:$V$514,7,0),"")</f>
        <v>53</v>
      </c>
      <c r="G100" s="70">
        <f t="shared" si="13"/>
        <v>53</v>
      </c>
      <c r="H100" s="69">
        <f t="shared" si="14"/>
        <v>53</v>
      </c>
      <c r="I100" s="69">
        <f>IFERROR(VLOOKUP(B100,$P$14:$AH$514,VLOOKUP(I$11,$M$13:$N$23,2,0),0),"")</f>
        <v>48.76</v>
      </c>
      <c r="J100" s="5"/>
      <c r="K100" s="5"/>
      <c r="L100" s="5"/>
      <c r="M100" s="24"/>
      <c r="N100" s="24"/>
      <c r="O100" s="24"/>
      <c r="P100" s="44">
        <f>IFERROR(RANK(Q100,$Q$14:$Q$514,1),"")</f>
        <v>87</v>
      </c>
      <c r="Q100" s="39">
        <f t="shared" si="15"/>
        <v>1.0009999999999999</v>
      </c>
      <c r="R100" s="41"/>
      <c r="S100" s="41" t="s">
        <v>519</v>
      </c>
      <c r="T100" s="41">
        <v>85730</v>
      </c>
      <c r="U100" s="41" t="s">
        <v>102</v>
      </c>
      <c r="V100" s="41">
        <v>53</v>
      </c>
      <c r="W100" s="42">
        <v>48.76</v>
      </c>
      <c r="X100" s="42">
        <v>45.05</v>
      </c>
      <c r="Y100" s="42">
        <v>50.349999999999994</v>
      </c>
      <c r="Z100" s="42">
        <v>50.349999999999994</v>
      </c>
      <c r="AA100" s="43">
        <f t="shared" si="12"/>
        <v>45.05</v>
      </c>
      <c r="AB100" s="43">
        <f t="shared" si="12"/>
        <v>47.7</v>
      </c>
      <c r="AC100" s="43">
        <f t="shared" si="12"/>
        <v>26.5</v>
      </c>
      <c r="AD100" s="43">
        <f t="shared" si="16"/>
        <v>10.818</v>
      </c>
      <c r="AE100" s="43">
        <f t="shared" si="12"/>
        <v>26.5</v>
      </c>
      <c r="AF100" s="43">
        <f t="shared" si="12"/>
        <v>26.5</v>
      </c>
      <c r="AG100" s="43">
        <f t="shared" si="18"/>
        <v>26.5</v>
      </c>
      <c r="AH100" s="43"/>
      <c r="AI100" s="26"/>
      <c r="AJ100" s="26"/>
      <c r="AK100" s="26"/>
      <c r="AL100" s="24"/>
      <c r="AM100" s="24"/>
      <c r="AN100" s="24">
        <v>84466</v>
      </c>
      <c r="AO100" s="24">
        <v>12.76</v>
      </c>
      <c r="AP100" s="24">
        <f t="shared" si="17"/>
        <v>22.968</v>
      </c>
    </row>
    <row r="101" spans="1:42" x14ac:dyDescent="0.25">
      <c r="A101" s="3"/>
      <c r="B101" s="6">
        <v>88</v>
      </c>
      <c r="C101" s="71">
        <f>IFERROR(VLOOKUP($B101,$P$14:$V$514,5,0),"")</f>
        <v>83874</v>
      </c>
      <c r="D101" s="68" t="str">
        <f>IFERROR(VLOOKUP($B101,$P$14:$V$514,4,0),"")</f>
        <v>Laboratory</v>
      </c>
      <c r="E101" s="71" t="str">
        <f>IFERROR(VLOOKUP($B101,$P$14:$V$514,6,0),"")</f>
        <v>Myoglobin Urine</v>
      </c>
      <c r="F101" s="70">
        <f>IFERROR(VLOOKUP($B101,$P$14:$V$514,7,0),"")</f>
        <v>76.650000000000006</v>
      </c>
      <c r="G101" s="70">
        <f t="shared" si="13"/>
        <v>76.650000000000006</v>
      </c>
      <c r="H101" s="69">
        <f t="shared" si="14"/>
        <v>76.650000000000006</v>
      </c>
      <c r="I101" s="69">
        <f>IFERROR(VLOOKUP(B101,$P$14:$AH$514,VLOOKUP(I$11,$M$13:$N$23,2,0),0),"")</f>
        <v>70.52</v>
      </c>
      <c r="J101" s="5"/>
      <c r="K101" s="5"/>
      <c r="L101" s="5"/>
      <c r="M101" s="24"/>
      <c r="N101" s="24"/>
      <c r="O101" s="24"/>
      <c r="P101" s="44">
        <f>IFERROR(RANK(Q101,$Q$14:$Q$514,1),"")</f>
        <v>88</v>
      </c>
      <c r="Q101" s="39">
        <f t="shared" si="15"/>
        <v>1.00101</v>
      </c>
      <c r="R101" s="41"/>
      <c r="S101" s="41" t="s">
        <v>519</v>
      </c>
      <c r="T101" s="41">
        <v>83874</v>
      </c>
      <c r="U101" s="41" t="s">
        <v>103</v>
      </c>
      <c r="V101" s="41">
        <v>76.650000000000006</v>
      </c>
      <c r="W101" s="42">
        <v>70.52</v>
      </c>
      <c r="X101" s="42">
        <v>65.152500000000003</v>
      </c>
      <c r="Y101" s="42">
        <v>72.817499999999995</v>
      </c>
      <c r="Z101" s="42">
        <v>72.817499999999995</v>
      </c>
      <c r="AA101" s="43">
        <f t="shared" si="12"/>
        <v>65.152500000000003</v>
      </c>
      <c r="AB101" s="43">
        <f t="shared" si="12"/>
        <v>68.985000000000014</v>
      </c>
      <c r="AC101" s="43">
        <f t="shared" si="12"/>
        <v>38.325000000000003</v>
      </c>
      <c r="AD101" s="43">
        <f t="shared" si="16"/>
        <v>23.256</v>
      </c>
      <c r="AE101" s="43">
        <f t="shared" si="12"/>
        <v>38.325000000000003</v>
      </c>
      <c r="AF101" s="43">
        <f t="shared" si="12"/>
        <v>38.325000000000003</v>
      </c>
      <c r="AG101" s="43">
        <f t="shared" si="18"/>
        <v>38.325000000000003</v>
      </c>
      <c r="AH101" s="43"/>
      <c r="AI101" s="26"/>
      <c r="AJ101" s="26"/>
      <c r="AK101" s="26"/>
      <c r="AL101" s="24"/>
      <c r="AM101" s="24"/>
      <c r="AN101" s="24">
        <v>84478</v>
      </c>
      <c r="AO101" s="24">
        <v>5.74</v>
      </c>
      <c r="AP101" s="24">
        <f t="shared" si="17"/>
        <v>10.332000000000001</v>
      </c>
    </row>
    <row r="102" spans="1:42" x14ac:dyDescent="0.25">
      <c r="A102" s="3"/>
      <c r="B102" s="6">
        <v>89</v>
      </c>
      <c r="C102" s="71">
        <f>IFERROR(VLOOKUP($B102,$P$14:$V$514,5,0),"")</f>
        <v>84703</v>
      </c>
      <c r="D102" s="68" t="str">
        <f>IFERROR(VLOOKUP($B102,$P$14:$V$514,4,0),"")</f>
        <v>Laboratory</v>
      </c>
      <c r="E102" s="71" t="str">
        <f>IFERROR(VLOOKUP($B102,$P$14:$V$514,6,0),"")</f>
        <v>HCG Qualitative Serum</v>
      </c>
      <c r="F102" s="70">
        <f>IFERROR(VLOOKUP($B102,$P$14:$V$514,7,0),"")</f>
        <v>50</v>
      </c>
      <c r="G102" s="70">
        <f t="shared" si="13"/>
        <v>50</v>
      </c>
      <c r="H102" s="69">
        <f t="shared" si="14"/>
        <v>50</v>
      </c>
      <c r="I102" s="69">
        <f>IFERROR(VLOOKUP(B102,$P$14:$AH$514,VLOOKUP(I$11,$M$13:$N$23,2,0),0),"")</f>
        <v>46</v>
      </c>
      <c r="J102" s="5"/>
      <c r="K102" s="5"/>
      <c r="L102" s="5"/>
      <c r="M102" s="24"/>
      <c r="N102" s="24"/>
      <c r="O102" s="24"/>
      <c r="P102" s="44">
        <f>IFERROR(RANK(Q102,$Q$14:$Q$514,1),"")</f>
        <v>89</v>
      </c>
      <c r="Q102" s="39">
        <f t="shared" si="15"/>
        <v>1.00102</v>
      </c>
      <c r="R102" s="41"/>
      <c r="S102" s="41" t="s">
        <v>519</v>
      </c>
      <c r="T102" s="41">
        <v>84703</v>
      </c>
      <c r="U102" s="41" t="s">
        <v>104</v>
      </c>
      <c r="V102" s="41">
        <v>50</v>
      </c>
      <c r="W102" s="42">
        <v>46</v>
      </c>
      <c r="X102" s="42">
        <v>42.5</v>
      </c>
      <c r="Y102" s="42">
        <v>47.5</v>
      </c>
      <c r="Z102" s="42">
        <v>47.5</v>
      </c>
      <c r="AA102" s="43">
        <f t="shared" si="12"/>
        <v>42.5</v>
      </c>
      <c r="AB102" s="43">
        <f t="shared" si="12"/>
        <v>45</v>
      </c>
      <c r="AC102" s="43">
        <f t="shared" si="12"/>
        <v>25</v>
      </c>
      <c r="AD102" s="43">
        <f t="shared" si="16"/>
        <v>13.536</v>
      </c>
      <c r="AE102" s="43">
        <f t="shared" si="12"/>
        <v>25</v>
      </c>
      <c r="AF102" s="43">
        <f t="shared" si="12"/>
        <v>25</v>
      </c>
      <c r="AG102" s="43">
        <f t="shared" si="18"/>
        <v>25</v>
      </c>
      <c r="AH102" s="43"/>
      <c r="AI102" s="26"/>
      <c r="AJ102" s="26"/>
      <c r="AK102" s="26"/>
      <c r="AL102" s="24"/>
      <c r="AM102" s="24"/>
      <c r="AN102" s="24">
        <v>84480</v>
      </c>
      <c r="AO102" s="24">
        <v>14.18</v>
      </c>
      <c r="AP102" s="24">
        <f t="shared" si="17"/>
        <v>25.524000000000001</v>
      </c>
    </row>
    <row r="103" spans="1:42" x14ac:dyDescent="0.25">
      <c r="A103" s="3"/>
      <c r="B103" s="6">
        <v>90</v>
      </c>
      <c r="C103" s="71">
        <f>IFERROR(VLOOKUP($B103,$P$14:$V$514,5,0),"")</f>
        <v>81025</v>
      </c>
      <c r="D103" s="68" t="str">
        <f>IFERROR(VLOOKUP($B103,$P$14:$V$514,4,0),"")</f>
        <v>Laboratory</v>
      </c>
      <c r="E103" s="71" t="str">
        <f>IFERROR(VLOOKUP($B103,$P$14:$V$514,6,0),"")</f>
        <v>HCG Qualitative Urine</v>
      </c>
      <c r="F103" s="70">
        <f>IFERROR(VLOOKUP($B103,$P$14:$V$514,7,0),"")</f>
        <v>91.9</v>
      </c>
      <c r="G103" s="70">
        <f t="shared" si="13"/>
        <v>91.9</v>
      </c>
      <c r="H103" s="69">
        <f t="shared" si="14"/>
        <v>91.9</v>
      </c>
      <c r="I103" s="69">
        <f>IFERROR(VLOOKUP(B103,$P$14:$AH$514,VLOOKUP(I$11,$M$13:$N$23,2,0),0),"")</f>
        <v>84.55</v>
      </c>
      <c r="J103" s="5"/>
      <c r="K103" s="5"/>
      <c r="L103" s="5"/>
      <c r="M103" s="24"/>
      <c r="N103" s="24"/>
      <c r="O103" s="24"/>
      <c r="P103" s="44">
        <f>IFERROR(RANK(Q103,$Q$14:$Q$514,1),"")</f>
        <v>90</v>
      </c>
      <c r="Q103" s="39">
        <f t="shared" si="15"/>
        <v>1.0010300000000001</v>
      </c>
      <c r="R103" s="41"/>
      <c r="S103" s="41" t="s">
        <v>519</v>
      </c>
      <c r="T103" s="41">
        <v>81025</v>
      </c>
      <c r="U103" s="41" t="s">
        <v>105</v>
      </c>
      <c r="V103" s="41">
        <v>91.9</v>
      </c>
      <c r="W103" s="42">
        <v>84.55</v>
      </c>
      <c r="X103" s="42">
        <v>78.115000000000009</v>
      </c>
      <c r="Y103" s="42">
        <v>87.305000000000007</v>
      </c>
      <c r="Z103" s="42">
        <v>87.305000000000007</v>
      </c>
      <c r="AA103" s="43">
        <f t="shared" si="12"/>
        <v>78.115000000000009</v>
      </c>
      <c r="AB103" s="43">
        <f t="shared" si="12"/>
        <v>82.710000000000008</v>
      </c>
      <c r="AC103" s="43">
        <f t="shared" si="12"/>
        <v>45.95</v>
      </c>
      <c r="AD103" s="43">
        <f t="shared" si="16"/>
        <v>15.497999999999999</v>
      </c>
      <c r="AE103" s="43">
        <f t="shared" si="12"/>
        <v>45.95</v>
      </c>
      <c r="AF103" s="43">
        <f t="shared" si="12"/>
        <v>45.95</v>
      </c>
      <c r="AG103" s="43">
        <f t="shared" si="18"/>
        <v>45.95</v>
      </c>
      <c r="AH103" s="43"/>
      <c r="AI103" s="26"/>
      <c r="AJ103" s="26"/>
      <c r="AK103" s="26"/>
      <c r="AL103" s="24"/>
      <c r="AM103" s="24"/>
      <c r="AN103" s="24">
        <v>84520</v>
      </c>
      <c r="AO103" s="24">
        <v>3.95</v>
      </c>
      <c r="AP103" s="24">
        <f t="shared" si="17"/>
        <v>7.11</v>
      </c>
    </row>
    <row r="104" spans="1:42" x14ac:dyDescent="0.25">
      <c r="A104" s="3"/>
      <c r="B104" s="6">
        <v>91</v>
      </c>
      <c r="C104" s="71">
        <f>IFERROR(VLOOKUP($B104,$P$14:$V$514,5,0),"")</f>
        <v>86200</v>
      </c>
      <c r="D104" s="68" t="str">
        <f>IFERROR(VLOOKUP($B104,$P$14:$V$514,4,0),"")</f>
        <v>Laboratory</v>
      </c>
      <c r="E104" s="71" t="str">
        <f>IFERROR(VLOOKUP($B104,$P$14:$V$514,6,0),"")</f>
        <v>CCP Antibody</v>
      </c>
      <c r="F104" s="70">
        <f>IFERROR(VLOOKUP($B104,$P$14:$V$514,7,0),"")</f>
        <v>149</v>
      </c>
      <c r="G104" s="70">
        <f t="shared" si="13"/>
        <v>149</v>
      </c>
      <c r="H104" s="69">
        <f t="shared" si="14"/>
        <v>149</v>
      </c>
      <c r="I104" s="69">
        <f>IFERROR(VLOOKUP(B104,$P$14:$AH$514,VLOOKUP(I$11,$M$13:$N$23,2,0),0),"")</f>
        <v>137.08000000000001</v>
      </c>
      <c r="J104" s="5"/>
      <c r="K104" s="5"/>
      <c r="L104" s="5"/>
      <c r="M104" s="24"/>
      <c r="N104" s="24"/>
      <c r="O104" s="24"/>
      <c r="P104" s="44">
        <f>IFERROR(RANK(Q104,$Q$14:$Q$514,1),"")</f>
        <v>91</v>
      </c>
      <c r="Q104" s="39">
        <f t="shared" si="15"/>
        <v>1.0010399999999999</v>
      </c>
      <c r="R104" s="41"/>
      <c r="S104" s="41" t="s">
        <v>519</v>
      </c>
      <c r="T104" s="41">
        <v>86200</v>
      </c>
      <c r="U104" s="41" t="s">
        <v>106</v>
      </c>
      <c r="V104" s="41">
        <v>149</v>
      </c>
      <c r="W104" s="42">
        <v>137.08000000000001</v>
      </c>
      <c r="X104" s="42">
        <v>126.64999999999999</v>
      </c>
      <c r="Y104" s="42">
        <v>141.54999999999998</v>
      </c>
      <c r="Z104" s="42">
        <v>141.54999999999998</v>
      </c>
      <c r="AA104" s="43">
        <f t="shared" si="12"/>
        <v>126.64999999999999</v>
      </c>
      <c r="AB104" s="43">
        <f t="shared" si="12"/>
        <v>134.1</v>
      </c>
      <c r="AC104" s="43">
        <f t="shared" si="12"/>
        <v>74.5</v>
      </c>
      <c r="AD104" s="43">
        <f t="shared" si="16"/>
        <v>23.31</v>
      </c>
      <c r="AE104" s="43">
        <f t="shared" si="12"/>
        <v>74.5</v>
      </c>
      <c r="AF104" s="43">
        <f t="shared" si="12"/>
        <v>74.5</v>
      </c>
      <c r="AG104" s="43">
        <f t="shared" si="18"/>
        <v>74.5</v>
      </c>
      <c r="AH104" s="43"/>
      <c r="AI104" s="26"/>
      <c r="AJ104" s="26"/>
      <c r="AK104" s="26"/>
      <c r="AL104" s="24"/>
      <c r="AM104" s="24"/>
      <c r="AN104" s="24">
        <v>84550</v>
      </c>
      <c r="AO104" s="24">
        <v>4.5199999999999996</v>
      </c>
      <c r="AP104" s="24">
        <f t="shared" si="17"/>
        <v>8.1359999999999992</v>
      </c>
    </row>
    <row r="105" spans="1:42" x14ac:dyDescent="0.25">
      <c r="A105" s="3"/>
      <c r="B105" s="6">
        <v>92</v>
      </c>
      <c r="C105" s="71">
        <f>IFERROR(VLOOKUP($B105,$P$14:$V$514,5,0),"")</f>
        <v>82570</v>
      </c>
      <c r="D105" s="68" t="str">
        <f>IFERROR(VLOOKUP($B105,$P$14:$V$514,4,0),"")</f>
        <v>Laboratory</v>
      </c>
      <c r="E105" s="71" t="str">
        <f>IFERROR(VLOOKUP($B105,$P$14:$V$514,6,0),"")</f>
        <v>Creatinine Random Urine</v>
      </c>
      <c r="F105" s="70">
        <f>IFERROR(VLOOKUP($B105,$P$14:$V$514,7,0),"")</f>
        <v>31</v>
      </c>
      <c r="G105" s="70">
        <f t="shared" si="13"/>
        <v>31</v>
      </c>
      <c r="H105" s="69">
        <f t="shared" si="14"/>
        <v>31</v>
      </c>
      <c r="I105" s="69">
        <f>IFERROR(VLOOKUP(B105,$P$14:$AH$514,VLOOKUP(I$11,$M$13:$N$23,2,0),0),"")</f>
        <v>28.52</v>
      </c>
      <c r="J105" s="5"/>
      <c r="K105" s="5"/>
      <c r="L105" s="5"/>
      <c r="M105" s="24"/>
      <c r="N105" s="24"/>
      <c r="O105" s="24"/>
      <c r="P105" s="44">
        <f>IFERROR(RANK(Q105,$Q$14:$Q$514,1),"")</f>
        <v>92</v>
      </c>
      <c r="Q105" s="39">
        <f t="shared" si="15"/>
        <v>1.00105</v>
      </c>
      <c r="R105" s="41"/>
      <c r="S105" s="41" t="s">
        <v>519</v>
      </c>
      <c r="T105" s="41">
        <v>82570</v>
      </c>
      <c r="U105" s="41" t="s">
        <v>107</v>
      </c>
      <c r="V105" s="41">
        <v>31</v>
      </c>
      <c r="W105" s="42">
        <v>28.52</v>
      </c>
      <c r="X105" s="42">
        <v>26.349999999999998</v>
      </c>
      <c r="Y105" s="42">
        <v>29.45</v>
      </c>
      <c r="Z105" s="42">
        <v>29.45</v>
      </c>
      <c r="AA105" s="43">
        <f t="shared" si="12"/>
        <v>26.349999999999998</v>
      </c>
      <c r="AB105" s="43">
        <f t="shared" si="12"/>
        <v>27.900000000000002</v>
      </c>
      <c r="AC105" s="43">
        <f t="shared" si="12"/>
        <v>15.5</v>
      </c>
      <c r="AD105" s="43">
        <f t="shared" si="16"/>
        <v>9.3239999999999998</v>
      </c>
      <c r="AE105" s="43">
        <f t="shared" si="12"/>
        <v>15.5</v>
      </c>
      <c r="AF105" s="43">
        <f t="shared" si="12"/>
        <v>15.5</v>
      </c>
      <c r="AG105" s="43">
        <f t="shared" si="18"/>
        <v>15.5</v>
      </c>
      <c r="AH105" s="43"/>
      <c r="AI105" s="26"/>
      <c r="AJ105" s="26"/>
      <c r="AK105" s="26"/>
      <c r="AL105" s="24"/>
      <c r="AM105" s="24"/>
      <c r="AN105" s="24">
        <v>84560</v>
      </c>
      <c r="AO105" s="24">
        <v>5.08</v>
      </c>
      <c r="AP105" s="24">
        <f t="shared" si="17"/>
        <v>9.1440000000000001</v>
      </c>
    </row>
    <row r="106" spans="1:42" x14ac:dyDescent="0.25">
      <c r="A106" s="3"/>
      <c r="B106" s="6">
        <v>93</v>
      </c>
      <c r="C106" s="71">
        <f>IFERROR(VLOOKUP($B106,$P$14:$V$514,5,0),"")</f>
        <v>84156</v>
      </c>
      <c r="D106" s="68" t="str">
        <f>IFERROR(VLOOKUP($B106,$P$14:$V$514,4,0),"")</f>
        <v>Laboratory</v>
      </c>
      <c r="E106" s="71" t="str">
        <f>IFERROR(VLOOKUP($B106,$P$14:$V$514,6,0),"")</f>
        <v>Protein Random urine</v>
      </c>
      <c r="F106" s="70">
        <f>IFERROR(VLOOKUP($B106,$P$14:$V$514,7,0),"")</f>
        <v>43.8</v>
      </c>
      <c r="G106" s="70">
        <f t="shared" si="13"/>
        <v>43.8</v>
      </c>
      <c r="H106" s="69">
        <f t="shared" si="14"/>
        <v>43.8</v>
      </c>
      <c r="I106" s="69">
        <f>IFERROR(VLOOKUP(B106,$P$14:$AH$514,VLOOKUP(I$11,$M$13:$N$23,2,0),0),"")</f>
        <v>40.299999999999997</v>
      </c>
      <c r="J106" s="5"/>
      <c r="K106" s="5"/>
      <c r="L106" s="5"/>
      <c r="M106" s="24"/>
      <c r="N106" s="24"/>
      <c r="O106" s="24"/>
      <c r="P106" s="44">
        <f>IFERROR(RANK(Q106,$Q$14:$Q$514,1),"")</f>
        <v>93</v>
      </c>
      <c r="Q106" s="39">
        <f t="shared" si="15"/>
        <v>1.0010600000000001</v>
      </c>
      <c r="R106" s="41"/>
      <c r="S106" s="41" t="s">
        <v>519</v>
      </c>
      <c r="T106" s="41">
        <v>84156</v>
      </c>
      <c r="U106" s="41" t="s">
        <v>108</v>
      </c>
      <c r="V106" s="41">
        <v>43.8</v>
      </c>
      <c r="W106" s="42">
        <v>40.299999999999997</v>
      </c>
      <c r="X106" s="42">
        <v>37.229999999999997</v>
      </c>
      <c r="Y106" s="42">
        <v>41.609999999999992</v>
      </c>
      <c r="Z106" s="42">
        <v>41.609999999999992</v>
      </c>
      <c r="AA106" s="43">
        <f t="shared" si="12"/>
        <v>37.229999999999997</v>
      </c>
      <c r="AB106" s="43">
        <f t="shared" si="12"/>
        <v>39.42</v>
      </c>
      <c r="AC106" s="43">
        <f t="shared" si="12"/>
        <v>21.9</v>
      </c>
      <c r="AD106" s="43">
        <f t="shared" si="16"/>
        <v>6.6059999999999999</v>
      </c>
      <c r="AE106" s="43">
        <f t="shared" si="12"/>
        <v>21.9</v>
      </c>
      <c r="AF106" s="43">
        <f t="shared" si="12"/>
        <v>21.9</v>
      </c>
      <c r="AG106" s="43">
        <f t="shared" si="18"/>
        <v>21.9</v>
      </c>
      <c r="AH106" s="43"/>
      <c r="AI106" s="26"/>
      <c r="AJ106" s="26"/>
      <c r="AK106" s="26"/>
      <c r="AL106" s="24"/>
      <c r="AM106" s="24"/>
      <c r="AN106" s="24">
        <v>84630</v>
      </c>
      <c r="AO106" s="24">
        <v>11.39</v>
      </c>
      <c r="AP106" s="24">
        <f t="shared" si="17"/>
        <v>20.502000000000002</v>
      </c>
    </row>
    <row r="107" spans="1:42" x14ac:dyDescent="0.25">
      <c r="A107" s="3"/>
      <c r="B107" s="6">
        <v>94</v>
      </c>
      <c r="C107" s="71">
        <f>IFERROR(VLOOKUP($B107,$P$14:$V$514,5,0),"")</f>
        <v>84300</v>
      </c>
      <c r="D107" s="68" t="str">
        <f>IFERROR(VLOOKUP($B107,$P$14:$V$514,4,0),"")</f>
        <v>Laboratory</v>
      </c>
      <c r="E107" s="71" t="str">
        <f>IFERROR(VLOOKUP($B107,$P$14:$V$514,6,0),"")</f>
        <v>Sodium Random Urine</v>
      </c>
      <c r="F107" s="70">
        <f>IFERROR(VLOOKUP($B107,$P$14:$V$514,7,0),"")</f>
        <v>135</v>
      </c>
      <c r="G107" s="70">
        <f t="shared" si="13"/>
        <v>135</v>
      </c>
      <c r="H107" s="69">
        <f t="shared" si="14"/>
        <v>135</v>
      </c>
      <c r="I107" s="69">
        <f>IFERROR(VLOOKUP(B107,$P$14:$AH$514,VLOOKUP(I$11,$M$13:$N$23,2,0),0),"")</f>
        <v>124.2</v>
      </c>
      <c r="J107" s="5"/>
      <c r="K107" s="5"/>
      <c r="L107" s="5"/>
      <c r="M107" s="24"/>
      <c r="N107" s="24"/>
      <c r="O107" s="24"/>
      <c r="P107" s="44">
        <f>IFERROR(RANK(Q107,$Q$14:$Q$514,1),"")</f>
        <v>94</v>
      </c>
      <c r="Q107" s="39">
        <f t="shared" si="15"/>
        <v>1.0010699999999999</v>
      </c>
      <c r="R107" s="41"/>
      <c r="S107" s="41" t="s">
        <v>519</v>
      </c>
      <c r="T107" s="41">
        <v>84300</v>
      </c>
      <c r="U107" s="41" t="s">
        <v>109</v>
      </c>
      <c r="V107" s="41">
        <v>135</v>
      </c>
      <c r="W107" s="42">
        <v>124.2</v>
      </c>
      <c r="X107" s="42">
        <v>114.75</v>
      </c>
      <c r="Y107" s="42">
        <v>128.25</v>
      </c>
      <c r="Z107" s="42">
        <v>128.25</v>
      </c>
      <c r="AA107" s="43">
        <f t="shared" si="12"/>
        <v>114.75</v>
      </c>
      <c r="AB107" s="43">
        <f t="shared" si="12"/>
        <v>121.5</v>
      </c>
      <c r="AC107" s="43">
        <f t="shared" si="12"/>
        <v>67.5</v>
      </c>
      <c r="AD107" s="43">
        <f t="shared" si="16"/>
        <v>9.1079999999999988</v>
      </c>
      <c r="AE107" s="43">
        <f t="shared" si="12"/>
        <v>67.5</v>
      </c>
      <c r="AF107" s="43">
        <f t="shared" si="12"/>
        <v>67.5</v>
      </c>
      <c r="AG107" s="43">
        <f t="shared" si="18"/>
        <v>67.5</v>
      </c>
      <c r="AH107" s="43"/>
      <c r="AI107" s="26"/>
      <c r="AJ107" s="26"/>
      <c r="AK107" s="26"/>
      <c r="AL107" s="24"/>
      <c r="AM107" s="24"/>
      <c r="AN107" s="24">
        <v>84703</v>
      </c>
      <c r="AO107" s="24">
        <v>7.52</v>
      </c>
      <c r="AP107" s="24">
        <f t="shared" si="17"/>
        <v>13.536</v>
      </c>
    </row>
    <row r="108" spans="1:42" x14ac:dyDescent="0.25">
      <c r="A108" s="3"/>
      <c r="B108" s="6">
        <v>95</v>
      </c>
      <c r="C108" s="71">
        <f>IFERROR(VLOOKUP($B108,$P$14:$V$514,5,0),"")</f>
        <v>82575</v>
      </c>
      <c r="D108" s="68" t="str">
        <f>IFERROR(VLOOKUP($B108,$P$14:$V$514,4,0),"")</f>
        <v>Laboratory</v>
      </c>
      <c r="E108" s="71" t="str">
        <f>IFERROR(VLOOKUP($B108,$P$14:$V$514,6,0),"")</f>
        <v>Creatinine Clearance Test</v>
      </c>
      <c r="F108" s="70">
        <f>IFERROR(VLOOKUP($B108,$P$14:$V$514,7,0),"")</f>
        <v>193.35</v>
      </c>
      <c r="G108" s="70">
        <f t="shared" si="13"/>
        <v>193.35</v>
      </c>
      <c r="H108" s="69">
        <f t="shared" si="14"/>
        <v>193.35</v>
      </c>
      <c r="I108" s="69">
        <f>IFERROR(VLOOKUP(B108,$P$14:$AH$514,VLOOKUP(I$11,$M$13:$N$23,2,0),0),"")</f>
        <v>177.88</v>
      </c>
      <c r="J108" s="5"/>
      <c r="K108" s="5"/>
      <c r="L108" s="5"/>
      <c r="M108" s="24"/>
      <c r="N108" s="24"/>
      <c r="O108" s="24"/>
      <c r="P108" s="44">
        <f>IFERROR(RANK(Q108,$Q$14:$Q$514,1),"")</f>
        <v>95</v>
      </c>
      <c r="Q108" s="39">
        <f t="shared" si="15"/>
        <v>1.00108</v>
      </c>
      <c r="R108" s="41"/>
      <c r="S108" s="41" t="s">
        <v>519</v>
      </c>
      <c r="T108" s="41">
        <v>82575</v>
      </c>
      <c r="U108" s="41" t="s">
        <v>110</v>
      </c>
      <c r="V108" s="41">
        <v>193.35</v>
      </c>
      <c r="W108" s="42">
        <v>177.88</v>
      </c>
      <c r="X108" s="42">
        <v>164.3475</v>
      </c>
      <c r="Y108" s="42">
        <v>183.68249999999998</v>
      </c>
      <c r="Z108" s="42">
        <v>183.68249999999998</v>
      </c>
      <c r="AA108" s="43">
        <f t="shared" si="12"/>
        <v>164.3475</v>
      </c>
      <c r="AB108" s="43">
        <f t="shared" si="12"/>
        <v>174.01499999999999</v>
      </c>
      <c r="AC108" s="43">
        <f t="shared" si="12"/>
        <v>96.674999999999997</v>
      </c>
      <c r="AD108" s="43">
        <f t="shared" si="16"/>
        <v>17.028000000000002</v>
      </c>
      <c r="AE108" s="43">
        <f t="shared" si="12"/>
        <v>96.674999999999997</v>
      </c>
      <c r="AF108" s="43">
        <f t="shared" si="12"/>
        <v>96.674999999999997</v>
      </c>
      <c r="AG108" s="43">
        <f t="shared" si="18"/>
        <v>96.674999999999997</v>
      </c>
      <c r="AH108" s="43"/>
      <c r="AI108" s="26"/>
      <c r="AJ108" s="26"/>
      <c r="AK108" s="26"/>
      <c r="AL108" s="24"/>
      <c r="AM108" s="24"/>
      <c r="AN108" s="24">
        <v>85014</v>
      </c>
      <c r="AO108" s="24">
        <v>2.37</v>
      </c>
      <c r="AP108" s="24">
        <f t="shared" si="17"/>
        <v>4.266</v>
      </c>
    </row>
    <row r="109" spans="1:42" x14ac:dyDescent="0.25">
      <c r="A109" s="3"/>
      <c r="B109" s="6">
        <v>96</v>
      </c>
      <c r="C109" s="71">
        <f>IFERROR(VLOOKUP($B109,$P$14:$V$514,5,0),"")</f>
        <v>82340</v>
      </c>
      <c r="D109" s="68" t="str">
        <f>IFERROR(VLOOKUP($B109,$P$14:$V$514,4,0),"")</f>
        <v>Laboratory</v>
      </c>
      <c r="E109" s="71" t="str">
        <f>IFERROR(VLOOKUP($B109,$P$14:$V$514,6,0),"")</f>
        <v>Calcium 24 Hour Urine</v>
      </c>
      <c r="F109" s="70">
        <f>IFERROR(VLOOKUP($B109,$P$14:$V$514,7,0),"")</f>
        <v>60.15</v>
      </c>
      <c r="G109" s="70">
        <f t="shared" si="13"/>
        <v>60.15</v>
      </c>
      <c r="H109" s="69">
        <f t="shared" si="14"/>
        <v>60.15</v>
      </c>
      <c r="I109" s="69">
        <f>IFERROR(VLOOKUP(B109,$P$14:$AH$514,VLOOKUP(I$11,$M$13:$N$23,2,0),0),"")</f>
        <v>55.34</v>
      </c>
      <c r="J109" s="5"/>
      <c r="K109" s="5"/>
      <c r="L109" s="5"/>
      <c r="M109" s="24"/>
      <c r="N109" s="24"/>
      <c r="O109" s="24"/>
      <c r="P109" s="44">
        <f>IFERROR(RANK(Q109,$Q$14:$Q$514,1),"")</f>
        <v>96</v>
      </c>
      <c r="Q109" s="39">
        <f t="shared" si="15"/>
        <v>1.00109</v>
      </c>
      <c r="R109" s="41"/>
      <c r="S109" s="41" t="s">
        <v>519</v>
      </c>
      <c r="T109" s="41">
        <v>82340</v>
      </c>
      <c r="U109" s="41" t="s">
        <v>111</v>
      </c>
      <c r="V109" s="41">
        <v>60.15</v>
      </c>
      <c r="W109" s="42">
        <v>55.34</v>
      </c>
      <c r="X109" s="42">
        <v>51.127499999999998</v>
      </c>
      <c r="Y109" s="42">
        <v>57.142499999999998</v>
      </c>
      <c r="Z109" s="42">
        <v>57.142499999999998</v>
      </c>
      <c r="AA109" s="43">
        <f t="shared" si="12"/>
        <v>51.127499999999998</v>
      </c>
      <c r="AB109" s="43">
        <f t="shared" si="12"/>
        <v>54.134999999999998</v>
      </c>
      <c r="AC109" s="43">
        <f t="shared" si="12"/>
        <v>30.074999999999999</v>
      </c>
      <c r="AD109" s="43">
        <f t="shared" si="16"/>
        <v>10.854000000000001</v>
      </c>
      <c r="AE109" s="43">
        <f t="shared" si="12"/>
        <v>30.074999999999999</v>
      </c>
      <c r="AF109" s="43">
        <f t="shared" si="12"/>
        <v>30.074999999999999</v>
      </c>
      <c r="AG109" s="43">
        <f t="shared" si="18"/>
        <v>30.074999999999999</v>
      </c>
      <c r="AH109" s="43"/>
      <c r="AI109" s="26"/>
      <c r="AJ109" s="26"/>
      <c r="AK109" s="26"/>
      <c r="AL109" s="24"/>
      <c r="AM109" s="24"/>
      <c r="AN109" s="24">
        <v>85018</v>
      </c>
      <c r="AO109" s="24">
        <v>2.37</v>
      </c>
      <c r="AP109" s="24">
        <f t="shared" si="17"/>
        <v>4.266</v>
      </c>
    </row>
    <row r="110" spans="1:42" x14ac:dyDescent="0.25">
      <c r="A110" s="3"/>
      <c r="B110" s="6">
        <v>97</v>
      </c>
      <c r="C110" s="71">
        <f>IFERROR(VLOOKUP($B110,$P$14:$V$514,5,0),"")</f>
        <v>84300</v>
      </c>
      <c r="D110" s="68" t="str">
        <f>IFERROR(VLOOKUP($B110,$P$14:$V$514,4,0),"")</f>
        <v>Laboratory</v>
      </c>
      <c r="E110" s="71" t="str">
        <f>IFERROR(VLOOKUP($B110,$P$14:$V$514,6,0),"")</f>
        <v>Sodium 24 Hour Urine</v>
      </c>
      <c r="F110" s="70">
        <f>IFERROR(VLOOKUP($B110,$P$14:$V$514,7,0),"")</f>
        <v>106</v>
      </c>
      <c r="G110" s="70">
        <f t="shared" si="13"/>
        <v>106</v>
      </c>
      <c r="H110" s="69">
        <f t="shared" si="14"/>
        <v>106</v>
      </c>
      <c r="I110" s="69">
        <f>IFERROR(VLOOKUP(B110,$P$14:$AH$514,VLOOKUP(I$11,$M$13:$N$23,2,0),0),"")</f>
        <v>97.52</v>
      </c>
      <c r="J110" s="5"/>
      <c r="K110" s="5"/>
      <c r="L110" s="5"/>
      <c r="M110" s="24"/>
      <c r="N110" s="24"/>
      <c r="O110" s="24"/>
      <c r="P110" s="44">
        <f>IFERROR(RANK(Q110,$Q$14:$Q$514,1),"")</f>
        <v>97</v>
      </c>
      <c r="Q110" s="39">
        <f t="shared" si="15"/>
        <v>1.0011000000000001</v>
      </c>
      <c r="R110" s="41"/>
      <c r="S110" s="41" t="s">
        <v>519</v>
      </c>
      <c r="T110" s="41">
        <v>84300</v>
      </c>
      <c r="U110" s="41" t="s">
        <v>112</v>
      </c>
      <c r="V110" s="41">
        <v>106</v>
      </c>
      <c r="W110" s="42">
        <v>97.52</v>
      </c>
      <c r="X110" s="42">
        <v>90.1</v>
      </c>
      <c r="Y110" s="42">
        <v>100.69999999999999</v>
      </c>
      <c r="Z110" s="42">
        <v>100.69999999999999</v>
      </c>
      <c r="AA110" s="43">
        <f t="shared" si="12"/>
        <v>90.1</v>
      </c>
      <c r="AB110" s="43">
        <f t="shared" si="12"/>
        <v>95.4</v>
      </c>
      <c r="AC110" s="43">
        <f t="shared" si="12"/>
        <v>53</v>
      </c>
      <c r="AD110" s="43">
        <f t="shared" si="16"/>
        <v>9.1079999999999988</v>
      </c>
      <c r="AE110" s="43">
        <f t="shared" si="12"/>
        <v>53</v>
      </c>
      <c r="AF110" s="43">
        <f t="shared" si="12"/>
        <v>53</v>
      </c>
      <c r="AG110" s="43">
        <f t="shared" si="18"/>
        <v>53</v>
      </c>
      <c r="AH110" s="43"/>
      <c r="AI110" s="26"/>
      <c r="AJ110" s="26"/>
      <c r="AK110" s="26"/>
      <c r="AL110" s="24"/>
      <c r="AM110" s="24"/>
      <c r="AN110" s="24">
        <v>85025</v>
      </c>
      <c r="AO110" s="24">
        <v>7.77</v>
      </c>
      <c r="AP110" s="24">
        <f t="shared" si="17"/>
        <v>13.985999999999999</v>
      </c>
    </row>
    <row r="111" spans="1:42" x14ac:dyDescent="0.25">
      <c r="A111" s="3"/>
      <c r="B111" s="6">
        <v>98</v>
      </c>
      <c r="C111" s="71">
        <f>IFERROR(VLOOKUP($B111,$P$14:$V$514,5,0),"")</f>
        <v>82525</v>
      </c>
      <c r="D111" s="68" t="str">
        <f>IFERROR(VLOOKUP($B111,$P$14:$V$514,4,0),"")</f>
        <v>Laboratory</v>
      </c>
      <c r="E111" s="71" t="str">
        <f>IFERROR(VLOOKUP($B111,$P$14:$V$514,6,0),"")</f>
        <v>Copper 24 Hour Urine</v>
      </c>
      <c r="F111" s="70">
        <f>IFERROR(VLOOKUP($B111,$P$14:$V$514,7,0),"")</f>
        <v>62.1</v>
      </c>
      <c r="G111" s="70">
        <f t="shared" si="13"/>
        <v>62.1</v>
      </c>
      <c r="H111" s="69">
        <f t="shared" si="14"/>
        <v>62.1</v>
      </c>
      <c r="I111" s="69">
        <f>IFERROR(VLOOKUP(B111,$P$14:$AH$514,VLOOKUP(I$11,$M$13:$N$23,2,0),0),"")</f>
        <v>57.13</v>
      </c>
      <c r="J111" s="5"/>
      <c r="K111" s="5"/>
      <c r="L111" s="5"/>
      <c r="M111" s="24"/>
      <c r="N111" s="24"/>
      <c r="O111" s="24"/>
      <c r="P111" s="44">
        <f>IFERROR(RANK(Q111,$Q$14:$Q$514,1),"")</f>
        <v>98</v>
      </c>
      <c r="Q111" s="39">
        <f t="shared" si="15"/>
        <v>1.0011099999999999</v>
      </c>
      <c r="R111" s="41"/>
      <c r="S111" s="41" t="s">
        <v>519</v>
      </c>
      <c r="T111" s="41">
        <v>82525</v>
      </c>
      <c r="U111" s="41" t="s">
        <v>113</v>
      </c>
      <c r="V111" s="41">
        <v>62.1</v>
      </c>
      <c r="W111" s="42">
        <v>57.13</v>
      </c>
      <c r="X111" s="42">
        <v>52.784999999999997</v>
      </c>
      <c r="Y111" s="42">
        <v>58.994999999999997</v>
      </c>
      <c r="Z111" s="42">
        <v>58.994999999999997</v>
      </c>
      <c r="AA111" s="43">
        <f t="shared" si="12"/>
        <v>52.784999999999997</v>
      </c>
      <c r="AB111" s="43">
        <f t="shared" si="12"/>
        <v>55.89</v>
      </c>
      <c r="AC111" s="43">
        <f t="shared" si="12"/>
        <v>31.05</v>
      </c>
      <c r="AD111" s="43">
        <f t="shared" si="16"/>
        <v>22.338000000000001</v>
      </c>
      <c r="AE111" s="43">
        <f t="shared" si="12"/>
        <v>31.05</v>
      </c>
      <c r="AF111" s="43">
        <f t="shared" si="12"/>
        <v>31.05</v>
      </c>
      <c r="AG111" s="43">
        <f t="shared" si="18"/>
        <v>31.05</v>
      </c>
      <c r="AH111" s="43"/>
      <c r="AI111" s="26"/>
      <c r="AJ111" s="26"/>
      <c r="AK111" s="26"/>
      <c r="AL111" s="24"/>
      <c r="AM111" s="24"/>
      <c r="AN111" s="24">
        <v>85027</v>
      </c>
      <c r="AO111" s="24">
        <v>6.47</v>
      </c>
      <c r="AP111" s="24">
        <f t="shared" si="17"/>
        <v>11.645999999999999</v>
      </c>
    </row>
    <row r="112" spans="1:42" x14ac:dyDescent="0.25">
      <c r="A112" s="3"/>
      <c r="B112" s="6">
        <v>99</v>
      </c>
      <c r="C112" s="71">
        <f>IFERROR(VLOOKUP($B112,$P$14:$V$514,5,0),"")</f>
        <v>80048</v>
      </c>
      <c r="D112" s="68" t="str">
        <f>IFERROR(VLOOKUP($B112,$P$14:$V$514,4,0),"")</f>
        <v>Laboratory</v>
      </c>
      <c r="E112" s="71" t="str">
        <f>IFERROR(VLOOKUP($B112,$P$14:$V$514,6,0),"")</f>
        <v>Metabolic Panel Total Calcium</v>
      </c>
      <c r="F112" s="70">
        <f>IFERROR(VLOOKUP($B112,$P$14:$V$514,7,0),"")</f>
        <v>79</v>
      </c>
      <c r="G112" s="70">
        <f t="shared" si="13"/>
        <v>79</v>
      </c>
      <c r="H112" s="69">
        <f t="shared" si="14"/>
        <v>79</v>
      </c>
      <c r="I112" s="69">
        <f>IFERROR(VLOOKUP(B112,$P$14:$AH$514,VLOOKUP(I$11,$M$13:$N$23,2,0),0),"")</f>
        <v>72.680000000000007</v>
      </c>
      <c r="J112" s="5"/>
      <c r="K112" s="5"/>
      <c r="L112" s="5"/>
      <c r="M112" s="24"/>
      <c r="N112" s="24"/>
      <c r="O112" s="24"/>
      <c r="P112" s="44">
        <f>IFERROR(RANK(Q112,$Q$14:$Q$514,1),"")</f>
        <v>99</v>
      </c>
      <c r="Q112" s="39">
        <f t="shared" si="15"/>
        <v>1.00112</v>
      </c>
      <c r="R112" s="41"/>
      <c r="S112" s="41" t="s">
        <v>519</v>
      </c>
      <c r="T112" s="41">
        <v>80048</v>
      </c>
      <c r="U112" s="41" t="s">
        <v>114</v>
      </c>
      <c r="V112" s="41">
        <v>79</v>
      </c>
      <c r="W112" s="42">
        <v>72.680000000000007</v>
      </c>
      <c r="X112" s="42">
        <v>67.149999999999991</v>
      </c>
      <c r="Y112" s="42">
        <v>75.05</v>
      </c>
      <c r="Z112" s="42">
        <v>75.05</v>
      </c>
      <c r="AA112" s="43">
        <f t="shared" si="12"/>
        <v>67.149999999999991</v>
      </c>
      <c r="AB112" s="43">
        <f t="shared" si="12"/>
        <v>71.100000000000009</v>
      </c>
      <c r="AC112" s="43">
        <f t="shared" si="12"/>
        <v>39.5</v>
      </c>
      <c r="AD112" s="43">
        <f t="shared" si="16"/>
        <v>15.228000000000002</v>
      </c>
      <c r="AE112" s="43">
        <f t="shared" ref="AB112:AF163" si="19">$V112*AE$11</f>
        <v>39.5</v>
      </c>
      <c r="AF112" s="43">
        <f t="shared" si="19"/>
        <v>39.5</v>
      </c>
      <c r="AG112" s="43">
        <f t="shared" si="18"/>
        <v>39.5</v>
      </c>
      <c r="AH112" s="43"/>
      <c r="AI112" s="26"/>
      <c r="AJ112" s="26"/>
      <c r="AK112" s="26"/>
      <c r="AL112" s="24"/>
      <c r="AM112" s="24"/>
      <c r="AN112" s="24">
        <v>85027</v>
      </c>
      <c r="AO112" s="24">
        <v>6.47</v>
      </c>
      <c r="AP112" s="24">
        <f t="shared" si="17"/>
        <v>11.645999999999999</v>
      </c>
    </row>
    <row r="113" spans="1:42" x14ac:dyDescent="0.25">
      <c r="A113" s="3"/>
      <c r="B113" s="6">
        <v>100</v>
      </c>
      <c r="C113" s="71">
        <f>IFERROR(VLOOKUP($B113,$P$14:$V$514,5,0),"")</f>
        <v>80069</v>
      </c>
      <c r="D113" s="68" t="str">
        <f>IFERROR(VLOOKUP($B113,$P$14:$V$514,4,0),"")</f>
        <v>Laboratory</v>
      </c>
      <c r="E113" s="71" t="str">
        <f>IFERROR(VLOOKUP($B113,$P$14:$V$514,6,0),"")</f>
        <v>Renal Function Panel</v>
      </c>
      <c r="F113" s="70">
        <f>IFERROR(VLOOKUP($B113,$P$14:$V$514,7,0),"")</f>
        <v>76.650000000000006</v>
      </c>
      <c r="G113" s="70">
        <f t="shared" si="13"/>
        <v>76.650000000000006</v>
      </c>
      <c r="H113" s="69">
        <f t="shared" si="14"/>
        <v>76.650000000000006</v>
      </c>
      <c r="I113" s="69">
        <f>IFERROR(VLOOKUP(B113,$P$14:$AH$514,VLOOKUP(I$11,$M$13:$N$23,2,0),0),"")</f>
        <v>70.52</v>
      </c>
      <c r="J113" s="5"/>
      <c r="K113" s="5"/>
      <c r="L113" s="5"/>
      <c r="M113" s="24"/>
      <c r="N113" s="24"/>
      <c r="O113" s="24"/>
      <c r="P113" s="44">
        <f>IFERROR(RANK(Q113,$Q$14:$Q$514,1),"")</f>
        <v>100</v>
      </c>
      <c r="Q113" s="39">
        <f t="shared" si="15"/>
        <v>1.0011300000000001</v>
      </c>
      <c r="R113" s="41"/>
      <c r="S113" s="41" t="s">
        <v>519</v>
      </c>
      <c r="T113" s="41">
        <v>80069</v>
      </c>
      <c r="U113" s="41" t="s">
        <v>115</v>
      </c>
      <c r="V113" s="41">
        <v>76.650000000000006</v>
      </c>
      <c r="W113" s="42">
        <v>70.52</v>
      </c>
      <c r="X113" s="42">
        <v>65.152500000000003</v>
      </c>
      <c r="Y113" s="42">
        <v>72.817499999999995</v>
      </c>
      <c r="Z113" s="42">
        <v>72.817499999999995</v>
      </c>
      <c r="AA113" s="43">
        <f t="shared" ref="AA113:AA176" si="20">$V113*AA$11</f>
        <v>65.152500000000003</v>
      </c>
      <c r="AB113" s="43">
        <f t="shared" si="19"/>
        <v>68.985000000000014</v>
      </c>
      <c r="AC113" s="43">
        <f t="shared" si="19"/>
        <v>38.325000000000003</v>
      </c>
      <c r="AD113" s="43">
        <f t="shared" si="16"/>
        <v>15.624000000000001</v>
      </c>
      <c r="AE113" s="43">
        <f t="shared" si="19"/>
        <v>38.325000000000003</v>
      </c>
      <c r="AF113" s="43">
        <f t="shared" si="19"/>
        <v>38.325000000000003</v>
      </c>
      <c r="AG113" s="43">
        <f t="shared" si="18"/>
        <v>38.325000000000003</v>
      </c>
      <c r="AH113" s="43"/>
      <c r="AI113" s="26"/>
      <c r="AJ113" s="26"/>
      <c r="AK113" s="26"/>
      <c r="AL113" s="24"/>
      <c r="AM113" s="24"/>
      <c r="AN113" s="24">
        <v>85044</v>
      </c>
      <c r="AO113" s="24">
        <v>4.3099999999999996</v>
      </c>
      <c r="AP113" s="24">
        <f t="shared" si="17"/>
        <v>7.7579999999999991</v>
      </c>
    </row>
    <row r="114" spans="1:42" x14ac:dyDescent="0.25">
      <c r="A114" s="3"/>
      <c r="B114" s="6">
        <v>101</v>
      </c>
      <c r="C114" s="71">
        <f>IFERROR(VLOOKUP($B114,$P$14:$V$514,5,0),"")</f>
        <v>80076</v>
      </c>
      <c r="D114" s="68" t="str">
        <f>IFERROR(VLOOKUP($B114,$P$14:$V$514,4,0),"")</f>
        <v>Laboratory</v>
      </c>
      <c r="E114" s="71" t="str">
        <f>IFERROR(VLOOKUP($B114,$P$14:$V$514,6,0),"")</f>
        <v>Hepatic Function Panel</v>
      </c>
      <c r="F114" s="70">
        <f>IFERROR(VLOOKUP($B114,$P$14:$V$514,7,0),"")</f>
        <v>85.2</v>
      </c>
      <c r="G114" s="70">
        <f t="shared" si="13"/>
        <v>85.2</v>
      </c>
      <c r="H114" s="69">
        <f t="shared" si="14"/>
        <v>85.2</v>
      </c>
      <c r="I114" s="69">
        <f>IFERROR(VLOOKUP(B114,$P$14:$AH$514,VLOOKUP(I$11,$M$13:$N$23,2,0),0),"")</f>
        <v>78.38</v>
      </c>
      <c r="J114" s="5"/>
      <c r="K114" s="5"/>
      <c r="L114" s="5"/>
      <c r="M114" s="24"/>
      <c r="N114" s="24"/>
      <c r="O114" s="24"/>
      <c r="P114" s="44">
        <f>IFERROR(RANK(Q114,$Q$14:$Q$514,1),"")</f>
        <v>101</v>
      </c>
      <c r="Q114" s="39">
        <f t="shared" si="15"/>
        <v>1.0011399999999999</v>
      </c>
      <c r="R114" s="41"/>
      <c r="S114" s="41" t="s">
        <v>519</v>
      </c>
      <c r="T114" s="41">
        <v>80076</v>
      </c>
      <c r="U114" s="41" t="s">
        <v>116</v>
      </c>
      <c r="V114" s="41">
        <v>85.2</v>
      </c>
      <c r="W114" s="42">
        <v>78.38</v>
      </c>
      <c r="X114" s="42">
        <v>72.42</v>
      </c>
      <c r="Y114" s="42">
        <v>80.94</v>
      </c>
      <c r="Z114" s="42">
        <v>80.94</v>
      </c>
      <c r="AA114" s="43">
        <f t="shared" si="20"/>
        <v>72.42</v>
      </c>
      <c r="AB114" s="43">
        <f t="shared" si="19"/>
        <v>76.680000000000007</v>
      </c>
      <c r="AC114" s="43">
        <f t="shared" si="19"/>
        <v>42.6</v>
      </c>
      <c r="AD114" s="43">
        <f t="shared" si="16"/>
        <v>14.706</v>
      </c>
      <c r="AE114" s="43">
        <f t="shared" si="19"/>
        <v>42.6</v>
      </c>
      <c r="AF114" s="43">
        <f t="shared" si="19"/>
        <v>42.6</v>
      </c>
      <c r="AG114" s="43">
        <f t="shared" si="18"/>
        <v>42.6</v>
      </c>
      <c r="AH114" s="43"/>
      <c r="AI114" s="26"/>
      <c r="AJ114" s="26"/>
      <c r="AK114" s="26"/>
      <c r="AL114" s="24"/>
      <c r="AM114" s="24"/>
      <c r="AN114" s="24">
        <v>85049</v>
      </c>
      <c r="AO114" s="24">
        <v>4.4800000000000004</v>
      </c>
      <c r="AP114" s="24">
        <f t="shared" si="17"/>
        <v>8.0640000000000018</v>
      </c>
    </row>
    <row r="115" spans="1:42" x14ac:dyDescent="0.25">
      <c r="A115" s="3"/>
      <c r="B115" s="6">
        <v>102</v>
      </c>
      <c r="C115" s="71">
        <f>IFERROR(VLOOKUP($B115,$P$14:$V$514,5,0),"")</f>
        <v>82950</v>
      </c>
      <c r="D115" s="68" t="str">
        <f>IFERROR(VLOOKUP($B115,$P$14:$V$514,4,0),"")</f>
        <v>Laboratory</v>
      </c>
      <c r="E115" s="71" t="str">
        <f>IFERROR(VLOOKUP($B115,$P$14:$V$514,6,0),"")</f>
        <v>Glucose Test</v>
      </c>
      <c r="F115" s="70">
        <f>IFERROR(VLOOKUP($B115,$P$14:$V$514,7,0),"")</f>
        <v>58.4</v>
      </c>
      <c r="G115" s="70">
        <f t="shared" si="13"/>
        <v>58.4</v>
      </c>
      <c r="H115" s="69">
        <f t="shared" si="14"/>
        <v>58.4</v>
      </c>
      <c r="I115" s="69">
        <f>IFERROR(VLOOKUP(B115,$P$14:$AH$514,VLOOKUP(I$11,$M$13:$N$23,2,0),0),"")</f>
        <v>53.73</v>
      </c>
      <c r="J115" s="5"/>
      <c r="K115" s="5"/>
      <c r="L115" s="5"/>
      <c r="M115" s="24"/>
      <c r="N115" s="24"/>
      <c r="O115" s="24"/>
      <c r="P115" s="44">
        <f>IFERROR(RANK(Q115,$Q$14:$Q$514,1),"")</f>
        <v>102</v>
      </c>
      <c r="Q115" s="39">
        <f t="shared" si="15"/>
        <v>1.00115</v>
      </c>
      <c r="R115" s="41"/>
      <c r="S115" s="41" t="s">
        <v>519</v>
      </c>
      <c r="T115" s="41">
        <v>82950</v>
      </c>
      <c r="U115" s="41" t="s">
        <v>117</v>
      </c>
      <c r="V115" s="41">
        <v>58.4</v>
      </c>
      <c r="W115" s="42">
        <v>53.73</v>
      </c>
      <c r="X115" s="42">
        <v>49.64</v>
      </c>
      <c r="Y115" s="42">
        <v>55.48</v>
      </c>
      <c r="Z115" s="42">
        <v>55.48</v>
      </c>
      <c r="AA115" s="43">
        <f t="shared" si="20"/>
        <v>49.64</v>
      </c>
      <c r="AB115" s="43">
        <f t="shared" si="19"/>
        <v>52.56</v>
      </c>
      <c r="AC115" s="43">
        <f t="shared" si="19"/>
        <v>29.2</v>
      </c>
      <c r="AD115" s="43">
        <f t="shared" si="16"/>
        <v>8.5500000000000007</v>
      </c>
      <c r="AE115" s="43">
        <f t="shared" si="19"/>
        <v>29.2</v>
      </c>
      <c r="AF115" s="43">
        <f t="shared" si="19"/>
        <v>29.2</v>
      </c>
      <c r="AG115" s="43">
        <f t="shared" si="18"/>
        <v>29.2</v>
      </c>
      <c r="AH115" s="43"/>
      <c r="AI115" s="26"/>
      <c r="AJ115" s="26"/>
      <c r="AK115" s="26"/>
      <c r="AL115" s="24"/>
      <c r="AM115" s="24"/>
      <c r="AN115" s="24">
        <v>85610</v>
      </c>
      <c r="AO115" s="24">
        <v>4.29</v>
      </c>
      <c r="AP115" s="24">
        <f t="shared" si="17"/>
        <v>7.7220000000000004</v>
      </c>
    </row>
    <row r="116" spans="1:42" x14ac:dyDescent="0.25">
      <c r="A116" s="3"/>
      <c r="B116" s="6">
        <v>103</v>
      </c>
      <c r="C116" s="71">
        <f>IFERROR(VLOOKUP($B116,$P$14:$V$514,5,0),"")</f>
        <v>82962</v>
      </c>
      <c r="D116" s="68" t="str">
        <f>IFERROR(VLOOKUP($B116,$P$14:$V$514,4,0),"")</f>
        <v>Laboratory</v>
      </c>
      <c r="E116" s="71" t="str">
        <f>IFERROR(VLOOKUP($B116,$P$14:$V$514,6,0),"")</f>
        <v>Glucose Blood Test</v>
      </c>
      <c r="F116" s="70">
        <f>IFERROR(VLOOKUP($B116,$P$14:$V$514,7,0),"")</f>
        <v>18.2</v>
      </c>
      <c r="G116" s="70">
        <f t="shared" si="13"/>
        <v>18.2</v>
      </c>
      <c r="H116" s="69">
        <f t="shared" si="14"/>
        <v>18.2</v>
      </c>
      <c r="I116" s="69">
        <f>IFERROR(VLOOKUP(B116,$P$14:$AH$514,VLOOKUP(I$11,$M$13:$N$23,2,0),0),"")</f>
        <v>16.739999999999998</v>
      </c>
      <c r="J116" s="5"/>
      <c r="K116" s="5"/>
      <c r="L116" s="5"/>
      <c r="M116" s="24"/>
      <c r="N116" s="24"/>
      <c r="O116" s="24"/>
      <c r="P116" s="44">
        <f>IFERROR(RANK(Q116,$Q$14:$Q$514,1),"")</f>
        <v>103</v>
      </c>
      <c r="Q116" s="39">
        <f t="shared" si="15"/>
        <v>1.00116</v>
      </c>
      <c r="R116" s="41"/>
      <c r="S116" s="41" t="s">
        <v>519</v>
      </c>
      <c r="T116" s="41">
        <v>82962</v>
      </c>
      <c r="U116" s="41" t="s">
        <v>118</v>
      </c>
      <c r="V116" s="41">
        <v>18.2</v>
      </c>
      <c r="W116" s="42">
        <v>16.739999999999998</v>
      </c>
      <c r="X116" s="42">
        <v>15.469999999999999</v>
      </c>
      <c r="Y116" s="42">
        <v>17.29</v>
      </c>
      <c r="Z116" s="42">
        <v>17.29</v>
      </c>
      <c r="AA116" s="43">
        <f t="shared" si="20"/>
        <v>15.469999999999999</v>
      </c>
      <c r="AB116" s="43">
        <f t="shared" si="19"/>
        <v>16.38</v>
      </c>
      <c r="AC116" s="43">
        <f t="shared" si="19"/>
        <v>9.1</v>
      </c>
      <c r="AD116" s="43">
        <f t="shared" si="16"/>
        <v>5.9039999999999999</v>
      </c>
      <c r="AE116" s="43">
        <f t="shared" si="19"/>
        <v>9.1</v>
      </c>
      <c r="AF116" s="43">
        <f t="shared" si="19"/>
        <v>9.1</v>
      </c>
      <c r="AG116" s="43">
        <f t="shared" si="18"/>
        <v>9.1</v>
      </c>
      <c r="AH116" s="43"/>
      <c r="AI116" s="26"/>
      <c r="AJ116" s="26"/>
      <c r="AK116" s="26"/>
      <c r="AL116" s="24"/>
      <c r="AM116" s="24"/>
      <c r="AN116" s="24">
        <v>85610</v>
      </c>
      <c r="AO116" s="24">
        <v>4.29</v>
      </c>
      <c r="AP116" s="24">
        <f t="shared" si="17"/>
        <v>7.7220000000000004</v>
      </c>
    </row>
    <row r="117" spans="1:42" x14ac:dyDescent="0.25">
      <c r="A117" s="3"/>
      <c r="B117" s="6">
        <v>104</v>
      </c>
      <c r="C117" s="71">
        <f>IFERROR(VLOOKUP($B117,$P$14:$V$514,5,0),"")</f>
        <v>84520</v>
      </c>
      <c r="D117" s="68" t="str">
        <f>IFERROR(VLOOKUP($B117,$P$14:$V$514,4,0),"")</f>
        <v>Laboratory</v>
      </c>
      <c r="E117" s="71" t="str">
        <f>IFERROR(VLOOKUP($B117,$P$14:$V$514,6,0),"")</f>
        <v>Blood Urea Nitrogen</v>
      </c>
      <c r="F117" s="70">
        <f>IFERROR(VLOOKUP($B117,$P$14:$V$514,7,0),"")</f>
        <v>51.15</v>
      </c>
      <c r="G117" s="70">
        <f t="shared" si="13"/>
        <v>51.15</v>
      </c>
      <c r="H117" s="69">
        <f t="shared" si="14"/>
        <v>51.15</v>
      </c>
      <c r="I117" s="69">
        <f>IFERROR(VLOOKUP(B117,$P$14:$AH$514,VLOOKUP(I$11,$M$13:$N$23,2,0),0),"")</f>
        <v>47.06</v>
      </c>
      <c r="J117" s="5"/>
      <c r="K117" s="5"/>
      <c r="L117" s="5"/>
      <c r="M117" s="24"/>
      <c r="N117" s="24"/>
      <c r="O117" s="24"/>
      <c r="P117" s="44">
        <f>IFERROR(RANK(Q117,$Q$14:$Q$514,1),"")</f>
        <v>104</v>
      </c>
      <c r="Q117" s="39">
        <f t="shared" si="15"/>
        <v>1.0011699999999999</v>
      </c>
      <c r="R117" s="41"/>
      <c r="S117" s="41" t="s">
        <v>519</v>
      </c>
      <c r="T117" s="41">
        <v>84520</v>
      </c>
      <c r="U117" s="41" t="s">
        <v>119</v>
      </c>
      <c r="V117" s="41">
        <v>51.15</v>
      </c>
      <c r="W117" s="42">
        <v>47.06</v>
      </c>
      <c r="X117" s="42">
        <v>43.477499999999999</v>
      </c>
      <c r="Y117" s="42">
        <v>48.592499999999994</v>
      </c>
      <c r="Z117" s="42">
        <v>48.592499999999994</v>
      </c>
      <c r="AA117" s="43">
        <f t="shared" si="20"/>
        <v>43.477499999999999</v>
      </c>
      <c r="AB117" s="43">
        <f t="shared" si="19"/>
        <v>46.034999999999997</v>
      </c>
      <c r="AC117" s="43">
        <f t="shared" si="19"/>
        <v>25.574999999999999</v>
      </c>
      <c r="AD117" s="43">
        <f t="shared" si="16"/>
        <v>7.11</v>
      </c>
      <c r="AE117" s="43">
        <f t="shared" si="19"/>
        <v>25.574999999999999</v>
      </c>
      <c r="AF117" s="43">
        <f t="shared" si="19"/>
        <v>25.574999999999999</v>
      </c>
      <c r="AG117" s="43">
        <f t="shared" si="18"/>
        <v>25.574999999999999</v>
      </c>
      <c r="AH117" s="43"/>
      <c r="AI117" s="26"/>
      <c r="AJ117" s="26"/>
      <c r="AK117" s="26"/>
      <c r="AL117" s="24"/>
      <c r="AM117" s="24"/>
      <c r="AN117" s="24">
        <v>85730</v>
      </c>
      <c r="AO117" s="24">
        <v>6.01</v>
      </c>
      <c r="AP117" s="24">
        <f t="shared" si="17"/>
        <v>10.818</v>
      </c>
    </row>
    <row r="118" spans="1:42" x14ac:dyDescent="0.25">
      <c r="A118" s="3"/>
      <c r="B118" s="6">
        <v>105</v>
      </c>
      <c r="C118" s="71">
        <f>IFERROR(VLOOKUP($B118,$P$14:$V$514,5,0),"")</f>
        <v>80051</v>
      </c>
      <c r="D118" s="68" t="str">
        <f>IFERROR(VLOOKUP($B118,$P$14:$V$514,4,0),"")</f>
        <v>Laboratory</v>
      </c>
      <c r="E118" s="71" t="str">
        <f>IFERROR(VLOOKUP($B118,$P$14:$V$514,6,0),"")</f>
        <v>Electrolyte Panel</v>
      </c>
      <c r="F118" s="70">
        <f>IFERROR(VLOOKUP($B118,$P$14:$V$514,7,0),"")</f>
        <v>57.8</v>
      </c>
      <c r="G118" s="70">
        <f t="shared" si="13"/>
        <v>57.8</v>
      </c>
      <c r="H118" s="69">
        <f t="shared" si="14"/>
        <v>57.8</v>
      </c>
      <c r="I118" s="69">
        <f>IFERROR(VLOOKUP(B118,$P$14:$AH$514,VLOOKUP(I$11,$M$13:$N$23,2,0),0),"")</f>
        <v>53.18</v>
      </c>
      <c r="J118" s="5"/>
      <c r="K118" s="5"/>
      <c r="L118" s="5"/>
      <c r="M118" s="24"/>
      <c r="N118" s="24"/>
      <c r="O118" s="24"/>
      <c r="P118" s="44">
        <f>IFERROR(RANK(Q118,$Q$14:$Q$514,1),"")</f>
        <v>105</v>
      </c>
      <c r="Q118" s="39">
        <f t="shared" si="15"/>
        <v>1.00118</v>
      </c>
      <c r="R118" s="41"/>
      <c r="S118" s="41" t="s">
        <v>519</v>
      </c>
      <c r="T118" s="41">
        <v>80051</v>
      </c>
      <c r="U118" s="41" t="s">
        <v>120</v>
      </c>
      <c r="V118" s="41">
        <v>57.8</v>
      </c>
      <c r="W118" s="42">
        <v>53.18</v>
      </c>
      <c r="X118" s="42">
        <v>49.129999999999995</v>
      </c>
      <c r="Y118" s="42">
        <v>54.91</v>
      </c>
      <c r="Z118" s="42">
        <v>54.91</v>
      </c>
      <c r="AA118" s="43">
        <f t="shared" si="20"/>
        <v>49.129999999999995</v>
      </c>
      <c r="AB118" s="43">
        <f t="shared" si="19"/>
        <v>52.019999999999996</v>
      </c>
      <c r="AC118" s="43">
        <f t="shared" si="19"/>
        <v>28.9</v>
      </c>
      <c r="AD118" s="43">
        <f t="shared" si="16"/>
        <v>12.618</v>
      </c>
      <c r="AE118" s="43">
        <f t="shared" si="19"/>
        <v>28.9</v>
      </c>
      <c r="AF118" s="43">
        <f t="shared" si="19"/>
        <v>28.9</v>
      </c>
      <c r="AG118" s="43">
        <f t="shared" si="18"/>
        <v>28.9</v>
      </c>
      <c r="AH118" s="43"/>
      <c r="AI118" s="26"/>
      <c r="AJ118" s="26"/>
      <c r="AK118" s="26"/>
      <c r="AL118" s="24"/>
      <c r="AM118" s="24"/>
      <c r="AN118" s="24">
        <v>85730</v>
      </c>
      <c r="AO118" s="24">
        <v>6.01</v>
      </c>
      <c r="AP118" s="24">
        <f t="shared" si="17"/>
        <v>10.818</v>
      </c>
    </row>
    <row r="119" spans="1:42" x14ac:dyDescent="0.25">
      <c r="A119" s="3"/>
      <c r="B119" s="6">
        <v>106</v>
      </c>
      <c r="C119" s="71">
        <f>IFERROR(VLOOKUP($B119,$P$14:$V$514,5,0),"")</f>
        <v>84295</v>
      </c>
      <c r="D119" s="68" t="str">
        <f>IFERROR(VLOOKUP($B119,$P$14:$V$514,4,0),"")</f>
        <v>Laboratory</v>
      </c>
      <c r="E119" s="71" t="str">
        <f>IFERROR(VLOOKUP($B119,$P$14:$V$514,6,0),"")</f>
        <v>Sodium Level</v>
      </c>
      <c r="F119" s="70">
        <f>IFERROR(VLOOKUP($B119,$P$14:$V$514,7,0),"")</f>
        <v>35.299999999999997</v>
      </c>
      <c r="G119" s="70">
        <f t="shared" si="13"/>
        <v>35.299999999999997</v>
      </c>
      <c r="H119" s="69">
        <f t="shared" si="14"/>
        <v>35.299999999999997</v>
      </c>
      <c r="I119" s="69">
        <f>IFERROR(VLOOKUP(B119,$P$14:$AH$514,VLOOKUP(I$11,$M$13:$N$23,2,0),0),"")</f>
        <v>32.479999999999997</v>
      </c>
      <c r="J119" s="5"/>
      <c r="K119" s="5"/>
      <c r="L119" s="5"/>
      <c r="M119" s="24"/>
      <c r="N119" s="24"/>
      <c r="O119" s="24"/>
      <c r="P119" s="44">
        <f>IFERROR(RANK(Q119,$Q$14:$Q$514,1),"")</f>
        <v>106</v>
      </c>
      <c r="Q119" s="39">
        <f t="shared" si="15"/>
        <v>1.00119</v>
      </c>
      <c r="R119" s="41"/>
      <c r="S119" s="41" t="s">
        <v>519</v>
      </c>
      <c r="T119" s="41">
        <v>84295</v>
      </c>
      <c r="U119" s="41" t="s">
        <v>121</v>
      </c>
      <c r="V119" s="41">
        <v>35.299999999999997</v>
      </c>
      <c r="W119" s="42">
        <v>32.479999999999997</v>
      </c>
      <c r="X119" s="42">
        <v>30.004999999999995</v>
      </c>
      <c r="Y119" s="42">
        <v>33.534999999999997</v>
      </c>
      <c r="Z119" s="42">
        <v>33.534999999999997</v>
      </c>
      <c r="AA119" s="43">
        <f t="shared" si="20"/>
        <v>30.004999999999995</v>
      </c>
      <c r="AB119" s="43">
        <f t="shared" si="19"/>
        <v>31.77</v>
      </c>
      <c r="AC119" s="43">
        <f t="shared" si="19"/>
        <v>17.649999999999999</v>
      </c>
      <c r="AD119" s="43">
        <f t="shared" si="16"/>
        <v>8.6579999999999995</v>
      </c>
      <c r="AE119" s="43">
        <f t="shared" si="19"/>
        <v>17.649999999999999</v>
      </c>
      <c r="AF119" s="43">
        <f t="shared" si="19"/>
        <v>17.649999999999999</v>
      </c>
      <c r="AG119" s="43">
        <f t="shared" si="18"/>
        <v>17.649999999999999</v>
      </c>
      <c r="AH119" s="43"/>
      <c r="AI119" s="26"/>
      <c r="AJ119" s="26"/>
      <c r="AK119" s="26"/>
      <c r="AL119" s="24"/>
      <c r="AM119" s="24"/>
      <c r="AN119" s="24">
        <v>86140</v>
      </c>
      <c r="AO119" s="24">
        <v>5.18</v>
      </c>
      <c r="AP119" s="24">
        <f t="shared" si="17"/>
        <v>9.3239999999999998</v>
      </c>
    </row>
    <row r="120" spans="1:42" x14ac:dyDescent="0.25">
      <c r="A120" s="3"/>
      <c r="B120" s="6">
        <v>107</v>
      </c>
      <c r="C120" s="71">
        <f>IFERROR(VLOOKUP($B120,$P$14:$V$514,5,0),"")</f>
        <v>84132</v>
      </c>
      <c r="D120" s="68" t="str">
        <f>IFERROR(VLOOKUP($B120,$P$14:$V$514,4,0),"")</f>
        <v>Laboratory</v>
      </c>
      <c r="E120" s="71" t="str">
        <f>IFERROR(VLOOKUP($B120,$P$14:$V$514,6,0),"")</f>
        <v>Potassium Level</v>
      </c>
      <c r="F120" s="70">
        <f>IFERROR(VLOOKUP($B120,$P$14:$V$514,7,0),"")</f>
        <v>40.799999999999997</v>
      </c>
      <c r="G120" s="70">
        <f t="shared" si="13"/>
        <v>40.799999999999997</v>
      </c>
      <c r="H120" s="69">
        <f t="shared" si="14"/>
        <v>40.799999999999997</v>
      </c>
      <c r="I120" s="69">
        <f>IFERROR(VLOOKUP(B120,$P$14:$AH$514,VLOOKUP(I$11,$M$13:$N$23,2,0),0),"")</f>
        <v>37.54</v>
      </c>
      <c r="J120" s="5"/>
      <c r="K120" s="5"/>
      <c r="L120" s="5"/>
      <c r="M120" s="24"/>
      <c r="N120" s="24"/>
      <c r="O120" s="24"/>
      <c r="P120" s="44">
        <f>IFERROR(RANK(Q120,$Q$14:$Q$514,1),"")</f>
        <v>107</v>
      </c>
      <c r="Q120" s="39">
        <f t="shared" si="15"/>
        <v>1.0012000000000001</v>
      </c>
      <c r="R120" s="41"/>
      <c r="S120" s="41" t="s">
        <v>519</v>
      </c>
      <c r="T120" s="41">
        <v>84132</v>
      </c>
      <c r="U120" s="41" t="s">
        <v>122</v>
      </c>
      <c r="V120" s="41">
        <v>40.799999999999997</v>
      </c>
      <c r="W120" s="42">
        <v>37.54</v>
      </c>
      <c r="X120" s="42">
        <v>34.68</v>
      </c>
      <c r="Y120" s="42">
        <v>38.76</v>
      </c>
      <c r="Z120" s="42">
        <v>38.76</v>
      </c>
      <c r="AA120" s="43">
        <f t="shared" si="20"/>
        <v>34.68</v>
      </c>
      <c r="AB120" s="43">
        <f t="shared" si="19"/>
        <v>36.72</v>
      </c>
      <c r="AC120" s="43">
        <f t="shared" si="19"/>
        <v>20.399999999999999</v>
      </c>
      <c r="AD120" s="43">
        <f t="shared" si="16"/>
        <v>8.5679999999999996</v>
      </c>
      <c r="AE120" s="43">
        <f t="shared" si="19"/>
        <v>20.399999999999999</v>
      </c>
      <c r="AF120" s="43">
        <f t="shared" si="19"/>
        <v>20.399999999999999</v>
      </c>
      <c r="AG120" s="43">
        <f t="shared" si="18"/>
        <v>20.399999999999999</v>
      </c>
      <c r="AH120" s="43"/>
      <c r="AI120" s="26"/>
      <c r="AJ120" s="26"/>
      <c r="AK120" s="26"/>
      <c r="AL120" s="24"/>
      <c r="AM120" s="24"/>
      <c r="AN120" s="24">
        <v>86141</v>
      </c>
      <c r="AO120" s="24">
        <v>12.95</v>
      </c>
      <c r="AP120" s="24">
        <f t="shared" si="17"/>
        <v>23.31</v>
      </c>
    </row>
    <row r="121" spans="1:42" x14ac:dyDescent="0.25">
      <c r="A121" s="3"/>
      <c r="B121" s="6">
        <v>108</v>
      </c>
      <c r="C121" s="71">
        <f>IFERROR(VLOOKUP($B121,$P$14:$V$514,5,0),"")</f>
        <v>82310</v>
      </c>
      <c r="D121" s="68" t="str">
        <f>IFERROR(VLOOKUP($B121,$P$14:$V$514,4,0),"")</f>
        <v>Laboratory</v>
      </c>
      <c r="E121" s="71" t="str">
        <f>IFERROR(VLOOKUP($B121,$P$14:$V$514,6,0),"")</f>
        <v>Calcium Level</v>
      </c>
      <c r="F121" s="70">
        <f>IFERROR(VLOOKUP($B121,$P$14:$V$514,7,0),"")</f>
        <v>51.75</v>
      </c>
      <c r="G121" s="70">
        <f t="shared" si="13"/>
        <v>51.75</v>
      </c>
      <c r="H121" s="69">
        <f t="shared" si="14"/>
        <v>51.75</v>
      </c>
      <c r="I121" s="69">
        <f>IFERROR(VLOOKUP(B121,$P$14:$AH$514,VLOOKUP(I$11,$M$13:$N$23,2,0),0),"")</f>
        <v>47.61</v>
      </c>
      <c r="J121" s="5"/>
      <c r="K121" s="5"/>
      <c r="L121" s="5"/>
      <c r="M121" s="24"/>
      <c r="N121" s="24"/>
      <c r="O121" s="24"/>
      <c r="P121" s="44">
        <f>IFERROR(RANK(Q121,$Q$14:$Q$514,1),"")</f>
        <v>108</v>
      </c>
      <c r="Q121" s="39">
        <f t="shared" si="15"/>
        <v>1.0012099999999999</v>
      </c>
      <c r="R121" s="41"/>
      <c r="S121" s="41" t="s">
        <v>519</v>
      </c>
      <c r="T121" s="41">
        <v>82310</v>
      </c>
      <c r="U121" s="41" t="s">
        <v>123</v>
      </c>
      <c r="V121" s="41">
        <v>51.75</v>
      </c>
      <c r="W121" s="42">
        <v>47.61</v>
      </c>
      <c r="X121" s="42">
        <v>43.987499999999997</v>
      </c>
      <c r="Y121" s="42">
        <v>49.162499999999994</v>
      </c>
      <c r="Z121" s="42">
        <v>49.162499999999994</v>
      </c>
      <c r="AA121" s="43">
        <f t="shared" si="20"/>
        <v>43.987499999999997</v>
      </c>
      <c r="AB121" s="43">
        <f t="shared" si="19"/>
        <v>46.575000000000003</v>
      </c>
      <c r="AC121" s="43">
        <f t="shared" si="19"/>
        <v>25.875</v>
      </c>
      <c r="AD121" s="43">
        <f t="shared" si="16"/>
        <v>9.2880000000000003</v>
      </c>
      <c r="AE121" s="43">
        <f t="shared" si="19"/>
        <v>25.875</v>
      </c>
      <c r="AF121" s="43">
        <f t="shared" si="19"/>
        <v>25.875</v>
      </c>
      <c r="AG121" s="43">
        <f t="shared" si="18"/>
        <v>25.875</v>
      </c>
      <c r="AH121" s="43"/>
      <c r="AI121" s="26"/>
      <c r="AJ121" s="26"/>
      <c r="AK121" s="26"/>
      <c r="AL121" s="24"/>
      <c r="AM121" s="24"/>
      <c r="AN121" s="24">
        <v>86200</v>
      </c>
      <c r="AO121" s="24">
        <v>12.95</v>
      </c>
      <c r="AP121" s="24">
        <f t="shared" si="17"/>
        <v>23.31</v>
      </c>
    </row>
    <row r="122" spans="1:42" x14ac:dyDescent="0.25">
      <c r="A122" s="3"/>
      <c r="B122" s="6">
        <v>109</v>
      </c>
      <c r="C122" s="71">
        <f>IFERROR(VLOOKUP($B122,$P$14:$V$514,5,0),"")</f>
        <v>84450</v>
      </c>
      <c r="D122" s="68" t="str">
        <f>IFERROR(VLOOKUP($B122,$P$14:$V$514,4,0),"")</f>
        <v>Laboratory</v>
      </c>
      <c r="E122" s="71" t="str">
        <f>IFERROR(VLOOKUP($B122,$P$14:$V$514,6,0),"")</f>
        <v>Aspartate Amino Transferase</v>
      </c>
      <c r="F122" s="70">
        <f>IFERROR(VLOOKUP($B122,$P$14:$V$514,7,0),"")</f>
        <v>59.6</v>
      </c>
      <c r="G122" s="70">
        <f t="shared" si="13"/>
        <v>59.6</v>
      </c>
      <c r="H122" s="69">
        <f t="shared" si="14"/>
        <v>59.6</v>
      </c>
      <c r="I122" s="69">
        <f>IFERROR(VLOOKUP(B122,$P$14:$AH$514,VLOOKUP(I$11,$M$13:$N$23,2,0),0),"")</f>
        <v>54.83</v>
      </c>
      <c r="J122" s="5"/>
      <c r="K122" s="5"/>
      <c r="L122" s="5"/>
      <c r="M122" s="24"/>
      <c r="N122" s="24"/>
      <c r="O122" s="24"/>
      <c r="P122" s="44">
        <f>IFERROR(RANK(Q122,$Q$14:$Q$514,1),"")</f>
        <v>109</v>
      </c>
      <c r="Q122" s="39">
        <f t="shared" si="15"/>
        <v>1.00122</v>
      </c>
      <c r="R122" s="41"/>
      <c r="S122" s="41" t="s">
        <v>519</v>
      </c>
      <c r="T122" s="41">
        <v>84450</v>
      </c>
      <c r="U122" s="41" t="s">
        <v>124</v>
      </c>
      <c r="V122" s="41">
        <v>59.6</v>
      </c>
      <c r="W122" s="42">
        <v>54.83</v>
      </c>
      <c r="X122" s="42">
        <v>50.66</v>
      </c>
      <c r="Y122" s="42">
        <v>56.62</v>
      </c>
      <c r="Z122" s="42">
        <v>56.62</v>
      </c>
      <c r="AA122" s="43">
        <f t="shared" si="20"/>
        <v>50.66</v>
      </c>
      <c r="AB122" s="43">
        <f t="shared" si="19"/>
        <v>53.64</v>
      </c>
      <c r="AC122" s="43">
        <f t="shared" si="19"/>
        <v>29.8</v>
      </c>
      <c r="AD122" s="43">
        <f t="shared" si="16"/>
        <v>9.3239999999999998</v>
      </c>
      <c r="AE122" s="43">
        <f t="shared" si="19"/>
        <v>29.8</v>
      </c>
      <c r="AF122" s="43">
        <f t="shared" si="19"/>
        <v>29.8</v>
      </c>
      <c r="AG122" s="43">
        <f t="shared" si="18"/>
        <v>29.8</v>
      </c>
      <c r="AH122" s="43"/>
      <c r="AI122" s="26"/>
      <c r="AJ122" s="26"/>
      <c r="AK122" s="26"/>
      <c r="AL122" s="24"/>
      <c r="AM122" s="24"/>
      <c r="AN122" s="24">
        <v>86308</v>
      </c>
      <c r="AO122" s="24">
        <v>5.18</v>
      </c>
      <c r="AP122" s="24">
        <f t="shared" si="17"/>
        <v>9.3239999999999998</v>
      </c>
    </row>
    <row r="123" spans="1:42" x14ac:dyDescent="0.25">
      <c r="A123" s="3"/>
      <c r="B123" s="6">
        <v>110</v>
      </c>
      <c r="C123" s="71">
        <f>IFERROR(VLOOKUP($B123,$P$14:$V$514,5,0),"")</f>
        <v>84460</v>
      </c>
      <c r="D123" s="68" t="str">
        <f>IFERROR(VLOOKUP($B123,$P$14:$V$514,4,0),"")</f>
        <v>Laboratory</v>
      </c>
      <c r="E123" s="71" t="str">
        <f>IFERROR(VLOOKUP($B123,$P$14:$V$514,6,0),"")</f>
        <v>Alanine Aminotransferase</v>
      </c>
      <c r="F123" s="70">
        <f>IFERROR(VLOOKUP($B123,$P$14:$V$514,7,0),"")</f>
        <v>54.8</v>
      </c>
      <c r="G123" s="70">
        <f t="shared" si="13"/>
        <v>54.8</v>
      </c>
      <c r="H123" s="69">
        <f t="shared" si="14"/>
        <v>54.8</v>
      </c>
      <c r="I123" s="69">
        <f>IFERROR(VLOOKUP(B123,$P$14:$AH$514,VLOOKUP(I$11,$M$13:$N$23,2,0),0),"")</f>
        <v>50.42</v>
      </c>
      <c r="J123" s="5"/>
      <c r="K123" s="5"/>
      <c r="L123" s="5"/>
      <c r="M123" s="24"/>
      <c r="N123" s="24"/>
      <c r="O123" s="24"/>
      <c r="P123" s="44">
        <f>IFERROR(RANK(Q123,$Q$14:$Q$514,1),"")</f>
        <v>110</v>
      </c>
      <c r="Q123" s="39">
        <f t="shared" si="15"/>
        <v>1.0012300000000001</v>
      </c>
      <c r="R123" s="41"/>
      <c r="S123" s="41" t="s">
        <v>519</v>
      </c>
      <c r="T123" s="41">
        <v>84460</v>
      </c>
      <c r="U123" s="41" t="s">
        <v>125</v>
      </c>
      <c r="V123" s="41">
        <v>54.8</v>
      </c>
      <c r="W123" s="42">
        <v>50.42</v>
      </c>
      <c r="X123" s="42">
        <v>46.58</v>
      </c>
      <c r="Y123" s="42">
        <v>52.059999999999995</v>
      </c>
      <c r="Z123" s="42">
        <v>52.059999999999995</v>
      </c>
      <c r="AA123" s="43">
        <f t="shared" si="20"/>
        <v>46.58</v>
      </c>
      <c r="AB123" s="43">
        <f t="shared" si="19"/>
        <v>49.32</v>
      </c>
      <c r="AC123" s="43">
        <f t="shared" si="19"/>
        <v>27.4</v>
      </c>
      <c r="AD123" s="43">
        <f t="shared" si="16"/>
        <v>9.5399999999999991</v>
      </c>
      <c r="AE123" s="43">
        <f t="shared" si="19"/>
        <v>27.4</v>
      </c>
      <c r="AF123" s="43">
        <f t="shared" si="19"/>
        <v>27.4</v>
      </c>
      <c r="AG123" s="43">
        <f t="shared" si="18"/>
        <v>27.4</v>
      </c>
      <c r="AH123" s="43"/>
      <c r="AI123" s="26"/>
      <c r="AJ123" s="26"/>
      <c r="AK123" s="26"/>
      <c r="AL123" s="24"/>
      <c r="AM123" s="24"/>
      <c r="AN123" s="24">
        <v>86431</v>
      </c>
      <c r="AO123" s="24">
        <v>5.67</v>
      </c>
      <c r="AP123" s="24">
        <f t="shared" si="17"/>
        <v>10.206</v>
      </c>
    </row>
    <row r="124" spans="1:42" x14ac:dyDescent="0.25">
      <c r="A124" s="3"/>
      <c r="B124" s="6">
        <v>111</v>
      </c>
      <c r="C124" s="71">
        <f>IFERROR(VLOOKUP($B124,$P$14:$V$514,5,0),"")</f>
        <v>82247</v>
      </c>
      <c r="D124" s="68" t="str">
        <f>IFERROR(VLOOKUP($B124,$P$14:$V$514,4,0),"")</f>
        <v>Laboratory</v>
      </c>
      <c r="E124" s="71" t="str">
        <f>IFERROR(VLOOKUP($B124,$P$14:$V$514,6,0),"")</f>
        <v>Bilirubin Total</v>
      </c>
      <c r="F124" s="70">
        <f>IFERROR(VLOOKUP($B124,$P$14:$V$514,7,0),"")</f>
        <v>56</v>
      </c>
      <c r="G124" s="70">
        <f t="shared" si="13"/>
        <v>56</v>
      </c>
      <c r="H124" s="69">
        <f t="shared" si="14"/>
        <v>56</v>
      </c>
      <c r="I124" s="69">
        <f>IFERROR(VLOOKUP(B124,$P$14:$AH$514,VLOOKUP(I$11,$M$13:$N$23,2,0),0),"")</f>
        <v>51.52</v>
      </c>
      <c r="J124" s="5"/>
      <c r="K124" s="5"/>
      <c r="L124" s="5"/>
      <c r="M124" s="24"/>
      <c r="N124" s="24"/>
      <c r="O124" s="24"/>
      <c r="P124" s="44">
        <f>IFERROR(RANK(Q124,$Q$14:$Q$514,1),"")</f>
        <v>111</v>
      </c>
      <c r="Q124" s="39">
        <f t="shared" si="15"/>
        <v>1.0012399999999999</v>
      </c>
      <c r="R124" s="41"/>
      <c r="S124" s="41" t="s">
        <v>519</v>
      </c>
      <c r="T124" s="41">
        <v>82247</v>
      </c>
      <c r="U124" s="41" t="s">
        <v>126</v>
      </c>
      <c r="V124" s="41">
        <v>56</v>
      </c>
      <c r="W124" s="42">
        <v>51.52</v>
      </c>
      <c r="X124" s="42">
        <v>47.6</v>
      </c>
      <c r="Y124" s="42">
        <v>53.199999999999996</v>
      </c>
      <c r="Z124" s="42">
        <v>53.199999999999996</v>
      </c>
      <c r="AA124" s="43">
        <f t="shared" si="20"/>
        <v>47.6</v>
      </c>
      <c r="AB124" s="43">
        <f t="shared" si="19"/>
        <v>50.4</v>
      </c>
      <c r="AC124" s="43">
        <f t="shared" si="19"/>
        <v>28</v>
      </c>
      <c r="AD124" s="43">
        <f t="shared" si="16"/>
        <v>9.0359999999999996</v>
      </c>
      <c r="AE124" s="43">
        <f t="shared" si="19"/>
        <v>28</v>
      </c>
      <c r="AF124" s="43">
        <f t="shared" si="19"/>
        <v>28</v>
      </c>
      <c r="AG124" s="43">
        <f t="shared" si="18"/>
        <v>28</v>
      </c>
      <c r="AH124" s="43"/>
      <c r="AI124" s="26"/>
      <c r="AJ124" s="26"/>
      <c r="AK124" s="26"/>
      <c r="AL124" s="24"/>
      <c r="AM124" s="24"/>
      <c r="AN124" s="24">
        <v>86677</v>
      </c>
      <c r="AO124" s="24">
        <v>16.850000000000001</v>
      </c>
      <c r="AP124" s="24">
        <f t="shared" si="17"/>
        <v>30.330000000000002</v>
      </c>
    </row>
    <row r="125" spans="1:42" x14ac:dyDescent="0.25">
      <c r="A125" s="3"/>
      <c r="B125" s="6">
        <v>112</v>
      </c>
      <c r="C125" s="71">
        <f>IFERROR(VLOOKUP($B125,$P$14:$V$514,5,0),"")</f>
        <v>82248</v>
      </c>
      <c r="D125" s="68" t="str">
        <f>IFERROR(VLOOKUP($B125,$P$14:$V$514,4,0),"")</f>
        <v>Laboratory</v>
      </c>
      <c r="E125" s="71" t="str">
        <f>IFERROR(VLOOKUP($B125,$P$14:$V$514,6,0),"")</f>
        <v>Bilirubin Direct</v>
      </c>
      <c r="F125" s="70">
        <f>IFERROR(VLOOKUP($B125,$P$14:$V$514,7,0),"")</f>
        <v>51.75</v>
      </c>
      <c r="G125" s="70">
        <f t="shared" si="13"/>
        <v>51.75</v>
      </c>
      <c r="H125" s="69">
        <f t="shared" si="14"/>
        <v>51.75</v>
      </c>
      <c r="I125" s="69">
        <f>IFERROR(VLOOKUP(B125,$P$14:$AH$514,VLOOKUP(I$11,$M$13:$N$23,2,0),0),"")</f>
        <v>47.61</v>
      </c>
      <c r="J125" s="5"/>
      <c r="K125" s="5"/>
      <c r="L125" s="5"/>
      <c r="M125" s="24"/>
      <c r="N125" s="24"/>
      <c r="O125" s="24"/>
      <c r="P125" s="44">
        <f>IFERROR(RANK(Q125,$Q$14:$Q$514,1),"")</f>
        <v>112</v>
      </c>
      <c r="Q125" s="39">
        <f t="shared" si="15"/>
        <v>1.00125</v>
      </c>
      <c r="R125" s="41"/>
      <c r="S125" s="41" t="s">
        <v>519</v>
      </c>
      <c r="T125" s="41">
        <v>82248</v>
      </c>
      <c r="U125" s="41" t="s">
        <v>127</v>
      </c>
      <c r="V125" s="41">
        <v>51.75</v>
      </c>
      <c r="W125" s="42">
        <v>47.61</v>
      </c>
      <c r="X125" s="42">
        <v>43.987499999999997</v>
      </c>
      <c r="Y125" s="42">
        <v>49.162499999999994</v>
      </c>
      <c r="Z125" s="42">
        <v>49.162499999999994</v>
      </c>
      <c r="AA125" s="43">
        <f t="shared" si="20"/>
        <v>43.987499999999997</v>
      </c>
      <c r="AB125" s="43">
        <f t="shared" si="19"/>
        <v>46.575000000000003</v>
      </c>
      <c r="AC125" s="43">
        <f t="shared" si="19"/>
        <v>25.875</v>
      </c>
      <c r="AD125" s="43">
        <f t="shared" si="16"/>
        <v>9.0359999999999996</v>
      </c>
      <c r="AE125" s="43">
        <f t="shared" si="19"/>
        <v>25.875</v>
      </c>
      <c r="AF125" s="43">
        <f t="shared" si="19"/>
        <v>25.875</v>
      </c>
      <c r="AG125" s="43">
        <f t="shared" si="18"/>
        <v>25.875</v>
      </c>
      <c r="AH125" s="43"/>
      <c r="AI125" s="26"/>
      <c r="AJ125" s="26"/>
      <c r="AK125" s="26"/>
      <c r="AL125" s="24"/>
      <c r="AM125" s="24"/>
      <c r="AN125" s="24">
        <v>86704</v>
      </c>
      <c r="AO125" s="24">
        <v>12.05</v>
      </c>
      <c r="AP125" s="24">
        <f t="shared" si="17"/>
        <v>21.69</v>
      </c>
    </row>
    <row r="126" spans="1:42" x14ac:dyDescent="0.25">
      <c r="A126" s="3"/>
      <c r="B126" s="6">
        <v>113</v>
      </c>
      <c r="C126" s="71">
        <f>IFERROR(VLOOKUP($B126,$P$14:$V$514,5,0),"")</f>
        <v>88720</v>
      </c>
      <c r="D126" s="68" t="str">
        <f>IFERROR(VLOOKUP($B126,$P$14:$V$514,4,0),"")</f>
        <v>Laboratory</v>
      </c>
      <c r="E126" s="71" t="str">
        <f>IFERROR(VLOOKUP($B126,$P$14:$V$514,6,0),"")</f>
        <v>Bilirubin Total Transcutaneous</v>
      </c>
      <c r="F126" s="70">
        <f>IFERROR(VLOOKUP($B126,$P$14:$V$514,7,0),"")</f>
        <v>34.200000000000003</v>
      </c>
      <c r="G126" s="70">
        <f t="shared" si="13"/>
        <v>34.200000000000003</v>
      </c>
      <c r="H126" s="69">
        <f t="shared" si="14"/>
        <v>34.200000000000003</v>
      </c>
      <c r="I126" s="69">
        <f>IFERROR(VLOOKUP(B126,$P$14:$AH$514,VLOOKUP(I$11,$M$13:$N$23,2,0),0),"")</f>
        <v>31.46</v>
      </c>
      <c r="J126" s="5"/>
      <c r="K126" s="5"/>
      <c r="L126" s="5"/>
      <c r="M126" s="24"/>
      <c r="N126" s="24"/>
      <c r="O126" s="24"/>
      <c r="P126" s="44">
        <f>IFERROR(RANK(Q126,$Q$14:$Q$514,1),"")</f>
        <v>113</v>
      </c>
      <c r="Q126" s="39">
        <f t="shared" si="15"/>
        <v>1.00126</v>
      </c>
      <c r="R126" s="41"/>
      <c r="S126" s="41" t="s">
        <v>519</v>
      </c>
      <c r="T126" s="41">
        <v>88720</v>
      </c>
      <c r="U126" s="41" t="s">
        <v>128</v>
      </c>
      <c r="V126" s="41">
        <v>34.200000000000003</v>
      </c>
      <c r="W126" s="42">
        <v>31.46</v>
      </c>
      <c r="X126" s="42">
        <v>29.07</v>
      </c>
      <c r="Y126" s="42">
        <v>32.49</v>
      </c>
      <c r="Z126" s="42">
        <v>32.49</v>
      </c>
      <c r="AA126" s="43">
        <f t="shared" si="20"/>
        <v>29.07</v>
      </c>
      <c r="AB126" s="43">
        <f t="shared" si="19"/>
        <v>30.780000000000005</v>
      </c>
      <c r="AC126" s="43">
        <f t="shared" si="19"/>
        <v>17.100000000000001</v>
      </c>
      <c r="AD126" s="43">
        <f t="shared" si="16"/>
        <v>9.0359999999999996</v>
      </c>
      <c r="AE126" s="43">
        <f t="shared" si="19"/>
        <v>17.100000000000001</v>
      </c>
      <c r="AF126" s="43">
        <f t="shared" si="19"/>
        <v>17.100000000000001</v>
      </c>
      <c r="AG126" s="43">
        <f t="shared" si="18"/>
        <v>17.100000000000001</v>
      </c>
      <c r="AH126" s="43"/>
      <c r="AI126" s="26"/>
      <c r="AJ126" s="26"/>
      <c r="AK126" s="26"/>
      <c r="AL126" s="24"/>
      <c r="AM126" s="24"/>
      <c r="AN126" s="24">
        <v>86705</v>
      </c>
      <c r="AO126" s="24">
        <v>11.77</v>
      </c>
      <c r="AP126" s="24">
        <f t="shared" si="17"/>
        <v>21.186</v>
      </c>
    </row>
    <row r="127" spans="1:42" x14ac:dyDescent="0.25">
      <c r="A127" s="3"/>
      <c r="B127" s="6">
        <v>114</v>
      </c>
      <c r="C127" s="71">
        <f>IFERROR(VLOOKUP($B127,$P$14:$V$514,5,0),"")</f>
        <v>84075</v>
      </c>
      <c r="D127" s="68" t="str">
        <f>IFERROR(VLOOKUP($B127,$P$14:$V$514,4,0),"")</f>
        <v>Laboratory</v>
      </c>
      <c r="E127" s="71" t="str">
        <f>IFERROR(VLOOKUP($B127,$P$14:$V$514,6,0),"")</f>
        <v>Alkaline Phosphatase</v>
      </c>
      <c r="F127" s="70">
        <f>IFERROR(VLOOKUP($B127,$P$14:$V$514,7,0),"")</f>
        <v>107.5</v>
      </c>
      <c r="G127" s="70">
        <f t="shared" si="13"/>
        <v>107.5</v>
      </c>
      <c r="H127" s="69">
        <f t="shared" si="14"/>
        <v>107.5</v>
      </c>
      <c r="I127" s="69">
        <f>IFERROR(VLOOKUP(B127,$P$14:$AH$514,VLOOKUP(I$11,$M$13:$N$23,2,0),0),"")</f>
        <v>98.9</v>
      </c>
      <c r="J127" s="5"/>
      <c r="K127" s="5"/>
      <c r="L127" s="5"/>
      <c r="M127" s="24"/>
      <c r="N127" s="24"/>
      <c r="O127" s="24"/>
      <c r="P127" s="44">
        <f>IFERROR(RANK(Q127,$Q$14:$Q$514,1),"")</f>
        <v>114</v>
      </c>
      <c r="Q127" s="39">
        <f t="shared" si="15"/>
        <v>1.0012700000000001</v>
      </c>
      <c r="R127" s="41"/>
      <c r="S127" s="41" t="s">
        <v>519</v>
      </c>
      <c r="T127" s="41">
        <v>84075</v>
      </c>
      <c r="U127" s="41" t="s">
        <v>129</v>
      </c>
      <c r="V127" s="41">
        <v>107.5</v>
      </c>
      <c r="W127" s="42">
        <v>98.9</v>
      </c>
      <c r="X127" s="42">
        <v>91.375</v>
      </c>
      <c r="Y127" s="42">
        <v>102.125</v>
      </c>
      <c r="Z127" s="42">
        <v>102.125</v>
      </c>
      <c r="AA127" s="43">
        <f t="shared" si="20"/>
        <v>91.375</v>
      </c>
      <c r="AB127" s="43">
        <f t="shared" si="19"/>
        <v>96.75</v>
      </c>
      <c r="AC127" s="43">
        <f t="shared" si="19"/>
        <v>53.75</v>
      </c>
      <c r="AD127" s="43">
        <f t="shared" si="16"/>
        <v>9.3239999999999998</v>
      </c>
      <c r="AE127" s="43">
        <f t="shared" si="19"/>
        <v>53.75</v>
      </c>
      <c r="AF127" s="43">
        <f t="shared" si="19"/>
        <v>53.75</v>
      </c>
      <c r="AG127" s="43">
        <f t="shared" si="18"/>
        <v>53.75</v>
      </c>
      <c r="AH127" s="43"/>
      <c r="AI127" s="26"/>
      <c r="AJ127" s="26"/>
      <c r="AK127" s="26"/>
      <c r="AL127" s="24"/>
      <c r="AM127" s="24"/>
      <c r="AN127" s="24">
        <v>86706</v>
      </c>
      <c r="AO127" s="24">
        <v>10.74</v>
      </c>
      <c r="AP127" s="24">
        <f t="shared" si="17"/>
        <v>19.332000000000001</v>
      </c>
    </row>
    <row r="128" spans="1:42" x14ac:dyDescent="0.25">
      <c r="A128" s="3"/>
      <c r="B128" s="6">
        <v>115</v>
      </c>
      <c r="C128" s="71">
        <f>IFERROR(VLOOKUP($B128,$P$14:$V$514,5,0),"")</f>
        <v>84155</v>
      </c>
      <c r="D128" s="68" t="str">
        <f>IFERROR(VLOOKUP($B128,$P$14:$V$514,4,0),"")</f>
        <v>Laboratory</v>
      </c>
      <c r="E128" s="71" t="str">
        <f>IFERROR(VLOOKUP($B128,$P$14:$V$514,6,0),"")</f>
        <v>Total Protein</v>
      </c>
      <c r="F128" s="70">
        <f>IFERROR(VLOOKUP($B128,$P$14:$V$514,7,0),"")</f>
        <v>45.7</v>
      </c>
      <c r="G128" s="70">
        <f t="shared" si="13"/>
        <v>45.7</v>
      </c>
      <c r="H128" s="69">
        <f t="shared" si="14"/>
        <v>45.7</v>
      </c>
      <c r="I128" s="69">
        <f>IFERROR(VLOOKUP(B128,$P$14:$AH$514,VLOOKUP(I$11,$M$13:$N$23,2,0),0),"")</f>
        <v>42.04</v>
      </c>
      <c r="J128" s="5"/>
      <c r="K128" s="5"/>
      <c r="L128" s="5"/>
      <c r="M128" s="24"/>
      <c r="N128" s="24"/>
      <c r="O128" s="24"/>
      <c r="P128" s="44">
        <f>IFERROR(RANK(Q128,$Q$14:$Q$514,1),"")</f>
        <v>115</v>
      </c>
      <c r="Q128" s="39">
        <f t="shared" si="15"/>
        <v>1.0012799999999999</v>
      </c>
      <c r="R128" s="41"/>
      <c r="S128" s="41" t="s">
        <v>519</v>
      </c>
      <c r="T128" s="41">
        <v>84155</v>
      </c>
      <c r="U128" s="41" t="s">
        <v>130</v>
      </c>
      <c r="V128" s="41">
        <v>45.7</v>
      </c>
      <c r="W128" s="42">
        <v>42.04</v>
      </c>
      <c r="X128" s="42">
        <v>38.844999999999999</v>
      </c>
      <c r="Y128" s="42">
        <v>43.414999999999999</v>
      </c>
      <c r="Z128" s="42">
        <v>43.414999999999999</v>
      </c>
      <c r="AA128" s="43">
        <f t="shared" si="20"/>
        <v>38.844999999999999</v>
      </c>
      <c r="AB128" s="43">
        <f t="shared" si="19"/>
        <v>41.13</v>
      </c>
      <c r="AC128" s="43">
        <f t="shared" si="19"/>
        <v>22.85</v>
      </c>
      <c r="AD128" s="43">
        <f t="shared" si="16"/>
        <v>6.6059999999999999</v>
      </c>
      <c r="AE128" s="43">
        <f t="shared" si="19"/>
        <v>22.85</v>
      </c>
      <c r="AF128" s="43">
        <f t="shared" si="19"/>
        <v>22.85</v>
      </c>
      <c r="AG128" s="43">
        <f t="shared" si="18"/>
        <v>22.85</v>
      </c>
      <c r="AH128" s="43"/>
      <c r="AI128" s="26"/>
      <c r="AJ128" s="26"/>
      <c r="AK128" s="26"/>
      <c r="AL128" s="24"/>
      <c r="AM128" s="24"/>
      <c r="AN128" s="24">
        <v>86708</v>
      </c>
      <c r="AO128" s="24">
        <v>12.39</v>
      </c>
      <c r="AP128" s="24">
        <f t="shared" si="17"/>
        <v>22.302000000000003</v>
      </c>
    </row>
    <row r="129" spans="1:42" x14ac:dyDescent="0.25">
      <c r="A129" s="3"/>
      <c r="B129" s="6">
        <v>116</v>
      </c>
      <c r="C129" s="71">
        <f>IFERROR(VLOOKUP($B129,$P$14:$V$514,5,0),"")</f>
        <v>82040</v>
      </c>
      <c r="D129" s="68" t="str">
        <f>IFERROR(VLOOKUP($B129,$P$14:$V$514,4,0),"")</f>
        <v>Laboratory</v>
      </c>
      <c r="E129" s="71" t="str">
        <f>IFERROR(VLOOKUP($B129,$P$14:$V$514,6,0),"")</f>
        <v>Albumin</v>
      </c>
      <c r="F129" s="70">
        <f>IFERROR(VLOOKUP($B129,$P$14:$V$514,7,0),"")</f>
        <v>45.7</v>
      </c>
      <c r="G129" s="70">
        <f t="shared" si="13"/>
        <v>45.7</v>
      </c>
      <c r="H129" s="69">
        <f t="shared" si="14"/>
        <v>45.7</v>
      </c>
      <c r="I129" s="69">
        <f>IFERROR(VLOOKUP(B129,$P$14:$AH$514,VLOOKUP(I$11,$M$13:$N$23,2,0),0),"")</f>
        <v>42.04</v>
      </c>
      <c r="J129" s="5"/>
      <c r="K129" s="5"/>
      <c r="L129" s="5"/>
      <c r="M129" s="24"/>
      <c r="N129" s="24"/>
      <c r="O129" s="24"/>
      <c r="P129" s="44">
        <f>IFERROR(RANK(Q129,$Q$14:$Q$514,1),"")</f>
        <v>116</v>
      </c>
      <c r="Q129" s="39">
        <f t="shared" si="15"/>
        <v>1.00129</v>
      </c>
      <c r="R129" s="41"/>
      <c r="S129" s="41" t="s">
        <v>519</v>
      </c>
      <c r="T129" s="41">
        <v>82040</v>
      </c>
      <c r="U129" s="41" t="s">
        <v>131</v>
      </c>
      <c r="V129" s="41">
        <v>45.7</v>
      </c>
      <c r="W129" s="42">
        <v>42.04</v>
      </c>
      <c r="X129" s="42">
        <v>38.844999999999999</v>
      </c>
      <c r="Y129" s="42">
        <v>43.414999999999999</v>
      </c>
      <c r="Z129" s="42">
        <v>43.414999999999999</v>
      </c>
      <c r="AA129" s="43">
        <f t="shared" si="20"/>
        <v>38.844999999999999</v>
      </c>
      <c r="AB129" s="43">
        <f t="shared" si="19"/>
        <v>41.13</v>
      </c>
      <c r="AC129" s="43">
        <f t="shared" si="19"/>
        <v>22.85</v>
      </c>
      <c r="AD129" s="43">
        <f t="shared" si="16"/>
        <v>8.91</v>
      </c>
      <c r="AE129" s="43">
        <f t="shared" si="19"/>
        <v>22.85</v>
      </c>
      <c r="AF129" s="43">
        <f t="shared" si="19"/>
        <v>22.85</v>
      </c>
      <c r="AG129" s="43">
        <f t="shared" si="18"/>
        <v>22.85</v>
      </c>
      <c r="AH129" s="43"/>
      <c r="AI129" s="26"/>
      <c r="AJ129" s="26"/>
      <c r="AK129" s="26"/>
      <c r="AL129" s="24"/>
      <c r="AM129" s="24"/>
      <c r="AN129" s="24">
        <v>86709</v>
      </c>
      <c r="AO129" s="24">
        <v>11.26</v>
      </c>
      <c r="AP129" s="24">
        <f t="shared" si="17"/>
        <v>20.268000000000001</v>
      </c>
    </row>
    <row r="130" spans="1:42" x14ac:dyDescent="0.25">
      <c r="A130" s="3"/>
      <c r="B130" s="6">
        <v>117</v>
      </c>
      <c r="C130" s="71">
        <f>IFERROR(VLOOKUP($B130,$P$14:$V$514,5,0),"")</f>
        <v>84100</v>
      </c>
      <c r="D130" s="68" t="str">
        <f>IFERROR(VLOOKUP($B130,$P$14:$V$514,4,0),"")</f>
        <v>Laboratory</v>
      </c>
      <c r="E130" s="71" t="str">
        <f>IFERROR(VLOOKUP($B130,$P$14:$V$514,6,0),"")</f>
        <v>Phosphorus Level</v>
      </c>
      <c r="F130" s="70">
        <f>IFERROR(VLOOKUP($B130,$P$14:$V$514,7,0),"")</f>
        <v>45.7</v>
      </c>
      <c r="G130" s="70">
        <f t="shared" si="13"/>
        <v>45.7</v>
      </c>
      <c r="H130" s="69">
        <f t="shared" si="14"/>
        <v>45.7</v>
      </c>
      <c r="I130" s="69">
        <f>IFERROR(VLOOKUP(B130,$P$14:$AH$514,VLOOKUP(I$11,$M$13:$N$23,2,0),0),"")</f>
        <v>42.04</v>
      </c>
      <c r="J130" s="5"/>
      <c r="K130" s="5"/>
      <c r="L130" s="5"/>
      <c r="M130" s="24"/>
      <c r="N130" s="24"/>
      <c r="O130" s="24"/>
      <c r="P130" s="44">
        <f>IFERROR(RANK(Q130,$Q$14:$Q$514,1),"")</f>
        <v>117</v>
      </c>
      <c r="Q130" s="39">
        <f t="shared" si="15"/>
        <v>1.0013000000000001</v>
      </c>
      <c r="R130" s="41"/>
      <c r="S130" s="41" t="s">
        <v>519</v>
      </c>
      <c r="T130" s="41">
        <v>84100</v>
      </c>
      <c r="U130" s="41" t="s">
        <v>132</v>
      </c>
      <c r="V130" s="41">
        <v>45.7</v>
      </c>
      <c r="W130" s="42">
        <v>42.04</v>
      </c>
      <c r="X130" s="42">
        <v>38.844999999999999</v>
      </c>
      <c r="Y130" s="42">
        <v>43.414999999999999</v>
      </c>
      <c r="Z130" s="42">
        <v>43.414999999999999</v>
      </c>
      <c r="AA130" s="43">
        <f t="shared" si="20"/>
        <v>38.844999999999999</v>
      </c>
      <c r="AB130" s="43">
        <f t="shared" si="19"/>
        <v>41.13</v>
      </c>
      <c r="AC130" s="43">
        <f t="shared" si="19"/>
        <v>22.85</v>
      </c>
      <c r="AD130" s="43">
        <f t="shared" si="16"/>
        <v>8.532</v>
      </c>
      <c r="AE130" s="43">
        <f t="shared" si="19"/>
        <v>22.85</v>
      </c>
      <c r="AF130" s="43">
        <f t="shared" si="19"/>
        <v>22.85</v>
      </c>
      <c r="AG130" s="43">
        <f t="shared" si="18"/>
        <v>22.85</v>
      </c>
      <c r="AH130" s="43"/>
      <c r="AI130" s="26"/>
      <c r="AJ130" s="26"/>
      <c r="AK130" s="26"/>
      <c r="AL130" s="24"/>
      <c r="AM130" s="24"/>
      <c r="AN130" s="24">
        <v>86762</v>
      </c>
      <c r="AO130" s="24">
        <v>14.39</v>
      </c>
      <c r="AP130" s="24">
        <f t="shared" si="17"/>
        <v>25.902000000000001</v>
      </c>
    </row>
    <row r="131" spans="1:42" x14ac:dyDescent="0.25">
      <c r="A131" s="3"/>
      <c r="B131" s="6">
        <v>118</v>
      </c>
      <c r="C131" s="71">
        <f>IFERROR(VLOOKUP($B131,$P$14:$V$514,5,0),"")</f>
        <v>83036</v>
      </c>
      <c r="D131" s="68" t="str">
        <f>IFERROR(VLOOKUP($B131,$P$14:$V$514,4,0),"")</f>
        <v>Laboratory</v>
      </c>
      <c r="E131" s="71" t="str">
        <f>IFERROR(VLOOKUP($B131,$P$14:$V$514,6,0),"")</f>
        <v>Hemoglobin A1c</v>
      </c>
      <c r="F131" s="70">
        <f>IFERROR(VLOOKUP($B131,$P$14:$V$514,7,0),"")</f>
        <v>94.85</v>
      </c>
      <c r="G131" s="70">
        <f t="shared" si="13"/>
        <v>94.85</v>
      </c>
      <c r="H131" s="69">
        <f t="shared" si="14"/>
        <v>94.85</v>
      </c>
      <c r="I131" s="69">
        <f>IFERROR(VLOOKUP(B131,$P$14:$AH$514,VLOOKUP(I$11,$M$13:$N$23,2,0),0),"")</f>
        <v>87.26</v>
      </c>
      <c r="J131" s="5"/>
      <c r="K131" s="5"/>
      <c r="L131" s="5"/>
      <c r="M131" s="24"/>
      <c r="N131" s="24"/>
      <c r="O131" s="24"/>
      <c r="P131" s="44">
        <f>IFERROR(RANK(Q131,$Q$14:$Q$514,1),"")</f>
        <v>118</v>
      </c>
      <c r="Q131" s="39">
        <f t="shared" si="15"/>
        <v>1.0013099999999999</v>
      </c>
      <c r="R131" s="41"/>
      <c r="S131" s="41" t="s">
        <v>519</v>
      </c>
      <c r="T131" s="41">
        <v>83036</v>
      </c>
      <c r="U131" s="41" t="s">
        <v>133</v>
      </c>
      <c r="V131" s="41">
        <v>94.85</v>
      </c>
      <c r="W131" s="42">
        <v>87.26</v>
      </c>
      <c r="X131" s="42">
        <v>80.622499999999988</v>
      </c>
      <c r="Y131" s="42">
        <v>90.107499999999987</v>
      </c>
      <c r="Z131" s="42">
        <v>90.107499999999987</v>
      </c>
      <c r="AA131" s="43">
        <f t="shared" si="20"/>
        <v>80.622499999999988</v>
      </c>
      <c r="AB131" s="43">
        <f t="shared" si="19"/>
        <v>85.364999999999995</v>
      </c>
      <c r="AC131" s="43">
        <f t="shared" si="19"/>
        <v>47.424999999999997</v>
      </c>
      <c r="AD131" s="43">
        <f t="shared" si="16"/>
        <v>17.478000000000002</v>
      </c>
      <c r="AE131" s="43">
        <f t="shared" si="19"/>
        <v>47.424999999999997</v>
      </c>
      <c r="AF131" s="43">
        <f t="shared" si="19"/>
        <v>47.424999999999997</v>
      </c>
      <c r="AG131" s="43">
        <f t="shared" si="18"/>
        <v>47.424999999999997</v>
      </c>
      <c r="AH131" s="43"/>
      <c r="AI131" s="26"/>
      <c r="AJ131" s="26"/>
      <c r="AK131" s="26"/>
      <c r="AL131" s="24"/>
      <c r="AM131" s="24"/>
      <c r="AN131" s="24">
        <v>86769</v>
      </c>
      <c r="AO131" s="24">
        <v>42.13</v>
      </c>
      <c r="AP131" s="24">
        <f t="shared" si="17"/>
        <v>75.834000000000003</v>
      </c>
    </row>
    <row r="132" spans="1:42" x14ac:dyDescent="0.25">
      <c r="A132" s="3"/>
      <c r="B132" s="6">
        <v>119</v>
      </c>
      <c r="C132" s="71">
        <f>IFERROR(VLOOKUP($B132,$P$14:$V$514,5,0),"")</f>
        <v>82950</v>
      </c>
      <c r="D132" s="68" t="str">
        <f>IFERROR(VLOOKUP($B132,$P$14:$V$514,4,0),"")</f>
        <v>Laboratory</v>
      </c>
      <c r="E132" s="71" t="str">
        <f>IFERROR(VLOOKUP($B132,$P$14:$V$514,6,0),"")</f>
        <v>Glucose Tolerance Test 2 Hour</v>
      </c>
      <c r="F132" s="70">
        <f>IFERROR(VLOOKUP($B132,$P$14:$V$514,7,0),"")</f>
        <v>58.4</v>
      </c>
      <c r="G132" s="70">
        <f t="shared" si="13"/>
        <v>58.4</v>
      </c>
      <c r="H132" s="69">
        <f t="shared" si="14"/>
        <v>58.4</v>
      </c>
      <c r="I132" s="69">
        <f>IFERROR(VLOOKUP(B132,$P$14:$AH$514,VLOOKUP(I$11,$M$13:$N$23,2,0),0),"")</f>
        <v>53.73</v>
      </c>
      <c r="J132" s="5"/>
      <c r="K132" s="5"/>
      <c r="L132" s="5"/>
      <c r="M132" s="24"/>
      <c r="N132" s="24"/>
      <c r="O132" s="24"/>
      <c r="P132" s="44">
        <f>IFERROR(RANK(Q132,$Q$14:$Q$514,1),"")</f>
        <v>119</v>
      </c>
      <c r="Q132" s="39">
        <f t="shared" si="15"/>
        <v>1.00132</v>
      </c>
      <c r="R132" s="41"/>
      <c r="S132" s="41" t="s">
        <v>519</v>
      </c>
      <c r="T132" s="41">
        <v>82950</v>
      </c>
      <c r="U132" s="41" t="s">
        <v>134</v>
      </c>
      <c r="V132" s="41">
        <v>58.4</v>
      </c>
      <c r="W132" s="42">
        <v>53.73</v>
      </c>
      <c r="X132" s="42">
        <v>49.64</v>
      </c>
      <c r="Y132" s="42">
        <v>55.48</v>
      </c>
      <c r="Z132" s="42">
        <v>55.48</v>
      </c>
      <c r="AA132" s="43">
        <f t="shared" si="20"/>
        <v>49.64</v>
      </c>
      <c r="AB132" s="43">
        <f t="shared" si="19"/>
        <v>52.56</v>
      </c>
      <c r="AC132" s="43">
        <f t="shared" si="19"/>
        <v>29.2</v>
      </c>
      <c r="AD132" s="43">
        <f t="shared" si="16"/>
        <v>8.5500000000000007</v>
      </c>
      <c r="AE132" s="43">
        <f t="shared" si="19"/>
        <v>29.2</v>
      </c>
      <c r="AF132" s="43">
        <f t="shared" si="19"/>
        <v>29.2</v>
      </c>
      <c r="AG132" s="43">
        <f t="shared" si="18"/>
        <v>29.2</v>
      </c>
      <c r="AH132" s="43"/>
      <c r="AI132" s="26"/>
      <c r="AJ132" s="26"/>
      <c r="AK132" s="26"/>
      <c r="AL132" s="24"/>
      <c r="AM132" s="24"/>
      <c r="AN132" s="24">
        <v>86803</v>
      </c>
      <c r="AO132" s="24">
        <v>14.27</v>
      </c>
      <c r="AP132" s="24">
        <f t="shared" si="17"/>
        <v>25.686</v>
      </c>
    </row>
    <row r="133" spans="1:42" x14ac:dyDescent="0.25">
      <c r="A133" s="3"/>
      <c r="B133" s="6">
        <v>120</v>
      </c>
      <c r="C133" s="71">
        <f>IFERROR(VLOOKUP($B133,$P$14:$V$514,5,0),"")</f>
        <v>82951</v>
      </c>
      <c r="D133" s="68" t="str">
        <f>IFERROR(VLOOKUP($B133,$P$14:$V$514,4,0),"")</f>
        <v>Laboratory</v>
      </c>
      <c r="E133" s="71" t="str">
        <f>IFERROR(VLOOKUP($B133,$P$14:$V$514,6,0),"")</f>
        <v>Glucose Tolerance Test 3 Hour</v>
      </c>
      <c r="F133" s="70">
        <f>IFERROR(VLOOKUP($B133,$P$14:$V$514,7,0),"")</f>
        <v>130.75</v>
      </c>
      <c r="G133" s="70">
        <f t="shared" si="13"/>
        <v>130.75</v>
      </c>
      <c r="H133" s="69">
        <f t="shared" si="14"/>
        <v>130.75</v>
      </c>
      <c r="I133" s="69">
        <f>IFERROR(VLOOKUP(B133,$P$14:$AH$514,VLOOKUP(I$11,$M$13:$N$23,2,0),0),"")</f>
        <v>120.29</v>
      </c>
      <c r="J133" s="5"/>
      <c r="K133" s="5"/>
      <c r="L133" s="5"/>
      <c r="M133" s="24"/>
      <c r="N133" s="24"/>
      <c r="O133" s="24"/>
      <c r="P133" s="44">
        <f>IFERROR(RANK(Q133,$Q$14:$Q$514,1),"")</f>
        <v>120</v>
      </c>
      <c r="Q133" s="39">
        <f t="shared" si="15"/>
        <v>1.0013300000000001</v>
      </c>
      <c r="R133" s="41"/>
      <c r="S133" s="41" t="s">
        <v>519</v>
      </c>
      <c r="T133" s="41">
        <v>82951</v>
      </c>
      <c r="U133" s="41" t="s">
        <v>135</v>
      </c>
      <c r="V133" s="41">
        <v>130.75</v>
      </c>
      <c r="W133" s="42">
        <v>120.29</v>
      </c>
      <c r="X133" s="42">
        <v>111.1375</v>
      </c>
      <c r="Y133" s="42">
        <v>124.21249999999999</v>
      </c>
      <c r="Z133" s="42">
        <v>124.21249999999999</v>
      </c>
      <c r="AA133" s="43">
        <f t="shared" si="20"/>
        <v>111.1375</v>
      </c>
      <c r="AB133" s="43">
        <f t="shared" si="19"/>
        <v>117.675</v>
      </c>
      <c r="AC133" s="43">
        <f t="shared" si="19"/>
        <v>65.375</v>
      </c>
      <c r="AD133" s="43">
        <f t="shared" si="16"/>
        <v>23.166</v>
      </c>
      <c r="AE133" s="43">
        <f t="shared" si="19"/>
        <v>65.375</v>
      </c>
      <c r="AF133" s="43">
        <f t="shared" si="19"/>
        <v>65.375</v>
      </c>
      <c r="AG133" s="43">
        <f t="shared" si="18"/>
        <v>65.375</v>
      </c>
      <c r="AH133" s="43"/>
      <c r="AI133" s="26"/>
      <c r="AJ133" s="26"/>
      <c r="AK133" s="26"/>
      <c r="AL133" s="24"/>
      <c r="AM133" s="24"/>
      <c r="AN133" s="24">
        <v>87340</v>
      </c>
      <c r="AO133" s="24">
        <v>10.33</v>
      </c>
      <c r="AP133" s="24">
        <f t="shared" si="17"/>
        <v>18.594000000000001</v>
      </c>
    </row>
    <row r="134" spans="1:42" x14ac:dyDescent="0.25">
      <c r="A134" s="3"/>
      <c r="B134" s="6">
        <v>121</v>
      </c>
      <c r="C134" s="71">
        <f>IFERROR(VLOOKUP($B134,$P$14:$V$514,5,0),"")</f>
        <v>82951</v>
      </c>
      <c r="D134" s="68" t="str">
        <f>IFERROR(VLOOKUP($B134,$P$14:$V$514,4,0),"")</f>
        <v>Laboratory</v>
      </c>
      <c r="E134" s="71" t="str">
        <f>IFERROR(VLOOKUP($B134,$P$14:$V$514,6,0),"")</f>
        <v>Glocuse Tolerance Test 3 Hour Gestational</v>
      </c>
      <c r="F134" s="70">
        <f>IFERROR(VLOOKUP($B134,$P$14:$V$514,7,0),"")</f>
        <v>130.75</v>
      </c>
      <c r="G134" s="70">
        <f t="shared" si="13"/>
        <v>130.75</v>
      </c>
      <c r="H134" s="69">
        <f t="shared" si="14"/>
        <v>130.75</v>
      </c>
      <c r="I134" s="69">
        <f>IFERROR(VLOOKUP(B134,$P$14:$AH$514,VLOOKUP(I$11,$M$13:$N$23,2,0),0),"")</f>
        <v>120.29</v>
      </c>
      <c r="J134" s="5"/>
      <c r="K134" s="5"/>
      <c r="L134" s="5"/>
      <c r="M134" s="24"/>
      <c r="N134" s="24"/>
      <c r="O134" s="24"/>
      <c r="P134" s="44">
        <f>IFERROR(RANK(Q134,$Q$14:$Q$514,1),"")</f>
        <v>121</v>
      </c>
      <c r="Q134" s="39">
        <f t="shared" si="15"/>
        <v>1.0013399999999999</v>
      </c>
      <c r="R134" s="41"/>
      <c r="S134" s="41" t="s">
        <v>519</v>
      </c>
      <c r="T134" s="41">
        <v>82951</v>
      </c>
      <c r="U134" s="41" t="s">
        <v>136</v>
      </c>
      <c r="V134" s="41">
        <v>130.75</v>
      </c>
      <c r="W134" s="42">
        <v>120.29</v>
      </c>
      <c r="X134" s="42">
        <v>111.1375</v>
      </c>
      <c r="Y134" s="42">
        <v>124.21249999999999</v>
      </c>
      <c r="Z134" s="42">
        <v>124.21249999999999</v>
      </c>
      <c r="AA134" s="43">
        <f t="shared" si="20"/>
        <v>111.1375</v>
      </c>
      <c r="AB134" s="43">
        <f t="shared" si="19"/>
        <v>117.675</v>
      </c>
      <c r="AC134" s="43">
        <f t="shared" si="19"/>
        <v>65.375</v>
      </c>
      <c r="AD134" s="43">
        <f t="shared" si="16"/>
        <v>23.166</v>
      </c>
      <c r="AE134" s="43">
        <f t="shared" si="19"/>
        <v>65.375</v>
      </c>
      <c r="AF134" s="43">
        <f t="shared" si="19"/>
        <v>65.375</v>
      </c>
      <c r="AG134" s="43">
        <f t="shared" si="18"/>
        <v>65.375</v>
      </c>
      <c r="AH134" s="43"/>
      <c r="AI134" s="26"/>
      <c r="AJ134" s="26"/>
      <c r="AK134" s="26"/>
      <c r="AL134" s="24"/>
      <c r="AM134" s="24"/>
      <c r="AN134" s="24">
        <v>87350</v>
      </c>
      <c r="AO134" s="24">
        <v>11.53</v>
      </c>
      <c r="AP134" s="24">
        <f t="shared" si="17"/>
        <v>20.753999999999998</v>
      </c>
    </row>
    <row r="135" spans="1:42" x14ac:dyDescent="0.25">
      <c r="A135" s="3"/>
      <c r="B135" s="6">
        <v>122</v>
      </c>
      <c r="C135" s="71">
        <f>IFERROR(VLOOKUP($B135,$P$14:$V$514,5,0),"")</f>
        <v>83605</v>
      </c>
      <c r="D135" s="68" t="str">
        <f>IFERROR(VLOOKUP($B135,$P$14:$V$514,4,0),"")</f>
        <v>Laboratory</v>
      </c>
      <c r="E135" s="71" t="str">
        <f>IFERROR(VLOOKUP($B135,$P$14:$V$514,6,0),"")</f>
        <v>Lactic Acid Level</v>
      </c>
      <c r="F135" s="70">
        <f>IFERROR(VLOOKUP($B135,$P$14:$V$514,7,0),"")</f>
        <v>85</v>
      </c>
      <c r="G135" s="70">
        <f t="shared" si="13"/>
        <v>85</v>
      </c>
      <c r="H135" s="69">
        <f t="shared" si="14"/>
        <v>85</v>
      </c>
      <c r="I135" s="69">
        <f>IFERROR(VLOOKUP(B135,$P$14:$AH$514,VLOOKUP(I$11,$M$13:$N$23,2,0),0),"")</f>
        <v>78.2</v>
      </c>
      <c r="J135" s="5"/>
      <c r="K135" s="5"/>
      <c r="L135" s="5"/>
      <c r="M135" s="24"/>
      <c r="N135" s="24"/>
      <c r="O135" s="24"/>
      <c r="P135" s="44">
        <f>IFERROR(RANK(Q135,$Q$14:$Q$514,1),"")</f>
        <v>122</v>
      </c>
      <c r="Q135" s="39">
        <f t="shared" si="15"/>
        <v>1.00135</v>
      </c>
      <c r="R135" s="41"/>
      <c r="S135" s="41" t="s">
        <v>519</v>
      </c>
      <c r="T135" s="41">
        <v>83605</v>
      </c>
      <c r="U135" s="41" t="s">
        <v>137</v>
      </c>
      <c r="V135" s="41">
        <v>85</v>
      </c>
      <c r="W135" s="42">
        <v>78.2</v>
      </c>
      <c r="X135" s="42">
        <v>72.25</v>
      </c>
      <c r="Y135" s="42">
        <v>80.75</v>
      </c>
      <c r="Z135" s="42">
        <v>80.75</v>
      </c>
      <c r="AA135" s="43">
        <f t="shared" si="20"/>
        <v>72.25</v>
      </c>
      <c r="AB135" s="43">
        <f t="shared" si="19"/>
        <v>76.5</v>
      </c>
      <c r="AC135" s="43">
        <f t="shared" si="19"/>
        <v>42.5</v>
      </c>
      <c r="AD135" s="43">
        <f t="shared" si="16"/>
        <v>20.826000000000001</v>
      </c>
      <c r="AE135" s="43">
        <f t="shared" si="19"/>
        <v>42.5</v>
      </c>
      <c r="AF135" s="43">
        <f t="shared" si="19"/>
        <v>42.5</v>
      </c>
      <c r="AG135" s="43">
        <f t="shared" si="18"/>
        <v>42.5</v>
      </c>
      <c r="AH135" s="43"/>
      <c r="AI135" s="26"/>
      <c r="AJ135" s="26"/>
      <c r="AK135" s="26"/>
      <c r="AL135" s="24"/>
      <c r="AM135" s="24"/>
      <c r="AN135" s="24">
        <v>87389</v>
      </c>
      <c r="AO135" s="24">
        <v>24.08</v>
      </c>
      <c r="AP135" s="24">
        <f t="shared" si="17"/>
        <v>43.344000000000001</v>
      </c>
    </row>
    <row r="136" spans="1:42" x14ac:dyDescent="0.25">
      <c r="A136" s="3"/>
      <c r="B136" s="6">
        <v>123</v>
      </c>
      <c r="C136" s="71">
        <f>IFERROR(VLOOKUP($B136,$P$14:$V$514,5,0),"")</f>
        <v>84550</v>
      </c>
      <c r="D136" s="68" t="str">
        <f>IFERROR(VLOOKUP($B136,$P$14:$V$514,4,0),"")</f>
        <v>Laboratory</v>
      </c>
      <c r="E136" s="71" t="str">
        <f>IFERROR(VLOOKUP($B136,$P$14:$V$514,6,0),"")</f>
        <v>Uric Acid</v>
      </c>
      <c r="F136" s="70">
        <f>IFERROR(VLOOKUP($B136,$P$14:$V$514,7,0),"")</f>
        <v>49.3</v>
      </c>
      <c r="G136" s="70">
        <f t="shared" si="13"/>
        <v>49.3</v>
      </c>
      <c r="H136" s="69">
        <f t="shared" si="14"/>
        <v>49.3</v>
      </c>
      <c r="I136" s="69">
        <f>IFERROR(VLOOKUP(B136,$P$14:$AH$514,VLOOKUP(I$11,$M$13:$N$23,2,0),0),"")</f>
        <v>45.36</v>
      </c>
      <c r="J136" s="5"/>
      <c r="K136" s="5"/>
      <c r="L136" s="5"/>
      <c r="M136" s="24"/>
      <c r="N136" s="24"/>
      <c r="O136" s="24"/>
      <c r="P136" s="44">
        <f>IFERROR(RANK(Q136,$Q$14:$Q$514,1),"")</f>
        <v>123</v>
      </c>
      <c r="Q136" s="39">
        <f t="shared" si="15"/>
        <v>1.00136</v>
      </c>
      <c r="R136" s="41"/>
      <c r="S136" s="41" t="s">
        <v>519</v>
      </c>
      <c r="T136" s="41">
        <v>84550</v>
      </c>
      <c r="U136" s="41" t="s">
        <v>138</v>
      </c>
      <c r="V136" s="41">
        <v>49.3</v>
      </c>
      <c r="W136" s="42">
        <v>45.36</v>
      </c>
      <c r="X136" s="42">
        <v>41.904999999999994</v>
      </c>
      <c r="Y136" s="42">
        <v>46.834999999999994</v>
      </c>
      <c r="Z136" s="42">
        <v>46.834999999999994</v>
      </c>
      <c r="AA136" s="43">
        <f t="shared" si="20"/>
        <v>41.904999999999994</v>
      </c>
      <c r="AB136" s="43">
        <f t="shared" si="19"/>
        <v>44.37</v>
      </c>
      <c r="AC136" s="43">
        <f t="shared" si="19"/>
        <v>24.65</v>
      </c>
      <c r="AD136" s="43">
        <f t="shared" si="16"/>
        <v>8.1359999999999992</v>
      </c>
      <c r="AE136" s="43">
        <f t="shared" si="19"/>
        <v>24.65</v>
      </c>
      <c r="AF136" s="43">
        <f t="shared" si="19"/>
        <v>24.65</v>
      </c>
      <c r="AG136" s="43">
        <f t="shared" si="18"/>
        <v>24.65</v>
      </c>
      <c r="AH136" s="43"/>
      <c r="AI136" s="26"/>
      <c r="AJ136" s="26"/>
      <c r="AK136" s="26"/>
      <c r="AL136" s="24"/>
      <c r="AM136" s="24"/>
      <c r="AN136" s="24">
        <v>87491</v>
      </c>
      <c r="AO136" s="24">
        <v>35.090000000000003</v>
      </c>
      <c r="AP136" s="24">
        <f t="shared" si="17"/>
        <v>63.162000000000006</v>
      </c>
    </row>
    <row r="137" spans="1:42" x14ac:dyDescent="0.25">
      <c r="A137" s="3"/>
      <c r="B137" s="6">
        <v>124</v>
      </c>
      <c r="C137" s="71">
        <f>IFERROR(VLOOKUP($B137,$P$14:$V$514,5,0),"")</f>
        <v>83735</v>
      </c>
      <c r="D137" s="68" t="str">
        <f>IFERROR(VLOOKUP($B137,$P$14:$V$514,4,0),"")</f>
        <v>Laboratory</v>
      </c>
      <c r="E137" s="71" t="str">
        <f>IFERROR(VLOOKUP($B137,$P$14:$V$514,6,0),"")</f>
        <v>Magnesium</v>
      </c>
      <c r="F137" s="70">
        <f>IFERROR(VLOOKUP($B137,$P$14:$V$514,7,0),"")</f>
        <v>55</v>
      </c>
      <c r="G137" s="70">
        <f t="shared" si="13"/>
        <v>55</v>
      </c>
      <c r="H137" s="69">
        <f t="shared" si="14"/>
        <v>55</v>
      </c>
      <c r="I137" s="69">
        <f>IFERROR(VLOOKUP(B137,$P$14:$AH$514,VLOOKUP(I$11,$M$13:$N$23,2,0),0),"")</f>
        <v>50.6</v>
      </c>
      <c r="J137" s="5"/>
      <c r="K137" s="5"/>
      <c r="L137" s="5"/>
      <c r="M137" s="24"/>
      <c r="N137" s="24"/>
      <c r="O137" s="24"/>
      <c r="P137" s="44">
        <f>IFERROR(RANK(Q137,$Q$14:$Q$514,1),"")</f>
        <v>124</v>
      </c>
      <c r="Q137" s="39">
        <f t="shared" si="15"/>
        <v>1.0013700000000001</v>
      </c>
      <c r="R137" s="41"/>
      <c r="S137" s="41" t="s">
        <v>519</v>
      </c>
      <c r="T137" s="41">
        <v>83735</v>
      </c>
      <c r="U137" s="41" t="s">
        <v>139</v>
      </c>
      <c r="V137" s="41">
        <v>55</v>
      </c>
      <c r="W137" s="42">
        <v>50.6</v>
      </c>
      <c r="X137" s="42">
        <v>46.75</v>
      </c>
      <c r="Y137" s="42">
        <v>52.25</v>
      </c>
      <c r="Z137" s="42">
        <v>52.25</v>
      </c>
      <c r="AA137" s="43">
        <f t="shared" si="20"/>
        <v>46.75</v>
      </c>
      <c r="AB137" s="43">
        <f t="shared" si="19"/>
        <v>49.5</v>
      </c>
      <c r="AC137" s="43">
        <f t="shared" si="19"/>
        <v>27.5</v>
      </c>
      <c r="AD137" s="43">
        <f t="shared" si="16"/>
        <v>12.06</v>
      </c>
      <c r="AE137" s="43">
        <f t="shared" si="19"/>
        <v>27.5</v>
      </c>
      <c r="AF137" s="43">
        <f t="shared" si="19"/>
        <v>27.5</v>
      </c>
      <c r="AG137" s="43">
        <f t="shared" si="18"/>
        <v>27.5</v>
      </c>
      <c r="AH137" s="43"/>
      <c r="AI137" s="26"/>
      <c r="AJ137" s="26"/>
      <c r="AK137" s="26"/>
      <c r="AL137" s="24"/>
      <c r="AM137" s="24"/>
      <c r="AN137" s="24">
        <v>87493</v>
      </c>
      <c r="AO137" s="24">
        <v>37.270000000000003</v>
      </c>
      <c r="AP137" s="24">
        <f t="shared" si="17"/>
        <v>67.086000000000013</v>
      </c>
    </row>
    <row r="138" spans="1:42" x14ac:dyDescent="0.25">
      <c r="A138" s="3"/>
      <c r="B138" s="6">
        <v>125</v>
      </c>
      <c r="C138" s="71">
        <f>IFERROR(VLOOKUP($B138,$P$14:$V$514,5,0),"")</f>
        <v>83540</v>
      </c>
      <c r="D138" s="68" t="str">
        <f>IFERROR(VLOOKUP($B138,$P$14:$V$514,4,0),"")</f>
        <v>Laboratory</v>
      </c>
      <c r="E138" s="71" t="str">
        <f>IFERROR(VLOOKUP($B138,$P$14:$V$514,6,0),"")</f>
        <v>Iron</v>
      </c>
      <c r="F138" s="70">
        <f>IFERROR(VLOOKUP($B138,$P$14:$V$514,7,0),"")</f>
        <v>55</v>
      </c>
      <c r="G138" s="70">
        <f t="shared" si="13"/>
        <v>55</v>
      </c>
      <c r="H138" s="69">
        <f t="shared" si="14"/>
        <v>55</v>
      </c>
      <c r="I138" s="69">
        <f>IFERROR(VLOOKUP(B138,$P$14:$AH$514,VLOOKUP(I$11,$M$13:$N$23,2,0),0),"")</f>
        <v>50.6</v>
      </c>
      <c r="J138" s="5"/>
      <c r="K138" s="5"/>
      <c r="L138" s="5"/>
      <c r="M138" s="24"/>
      <c r="N138" s="24"/>
      <c r="O138" s="24"/>
      <c r="P138" s="44">
        <f>IFERROR(RANK(Q138,$Q$14:$Q$514,1),"")</f>
        <v>125</v>
      </c>
      <c r="Q138" s="39">
        <f t="shared" si="15"/>
        <v>1.0013799999999999</v>
      </c>
      <c r="R138" s="41"/>
      <c r="S138" s="41" t="s">
        <v>519</v>
      </c>
      <c r="T138" s="41">
        <v>83540</v>
      </c>
      <c r="U138" s="41" t="s">
        <v>140</v>
      </c>
      <c r="V138" s="41">
        <v>55</v>
      </c>
      <c r="W138" s="42">
        <v>50.6</v>
      </c>
      <c r="X138" s="42">
        <v>46.75</v>
      </c>
      <c r="Y138" s="42">
        <v>52.25</v>
      </c>
      <c r="Z138" s="42">
        <v>52.25</v>
      </c>
      <c r="AA138" s="43">
        <f t="shared" si="20"/>
        <v>46.75</v>
      </c>
      <c r="AB138" s="43">
        <f t="shared" si="19"/>
        <v>49.5</v>
      </c>
      <c r="AC138" s="43">
        <f t="shared" si="19"/>
        <v>27.5</v>
      </c>
      <c r="AD138" s="43">
        <f t="shared" si="16"/>
        <v>11.645999999999999</v>
      </c>
      <c r="AE138" s="43">
        <f t="shared" si="19"/>
        <v>27.5</v>
      </c>
      <c r="AF138" s="43">
        <f t="shared" si="19"/>
        <v>27.5</v>
      </c>
      <c r="AG138" s="43">
        <f t="shared" si="18"/>
        <v>27.5</v>
      </c>
      <c r="AH138" s="43"/>
      <c r="AI138" s="26"/>
      <c r="AJ138" s="26"/>
      <c r="AK138" s="26"/>
      <c r="AL138" s="24"/>
      <c r="AM138" s="24"/>
      <c r="AN138" s="24">
        <v>87517</v>
      </c>
      <c r="AO138" s="24">
        <v>42.84</v>
      </c>
      <c r="AP138" s="24">
        <f t="shared" si="17"/>
        <v>77.112000000000009</v>
      </c>
    </row>
    <row r="139" spans="1:42" x14ac:dyDescent="0.25">
      <c r="A139" s="3"/>
      <c r="B139" s="6">
        <v>126</v>
      </c>
      <c r="C139" s="71">
        <f>IFERROR(VLOOKUP($B139,$P$14:$V$514,5,0),"")</f>
        <v>84466</v>
      </c>
      <c r="D139" s="68" t="str">
        <f>IFERROR(VLOOKUP($B139,$P$14:$V$514,4,0),"")</f>
        <v>Laboratory</v>
      </c>
      <c r="E139" s="71" t="str">
        <f>IFERROR(VLOOKUP($B139,$P$14:$V$514,6,0),"")</f>
        <v>Transferrin</v>
      </c>
      <c r="F139" s="70">
        <f>IFERROR(VLOOKUP($B139,$P$14:$V$514,7,0),"")</f>
        <v>65</v>
      </c>
      <c r="G139" s="70">
        <f t="shared" si="13"/>
        <v>65</v>
      </c>
      <c r="H139" s="69">
        <f t="shared" si="14"/>
        <v>65</v>
      </c>
      <c r="I139" s="69">
        <f>IFERROR(VLOOKUP(B139,$P$14:$AH$514,VLOOKUP(I$11,$M$13:$N$23,2,0),0),"")</f>
        <v>59.8</v>
      </c>
      <c r="J139" s="5"/>
      <c r="K139" s="5"/>
      <c r="L139" s="5"/>
      <c r="M139" s="24"/>
      <c r="N139" s="24"/>
      <c r="O139" s="24"/>
      <c r="P139" s="44">
        <f>IFERROR(RANK(Q139,$Q$14:$Q$514,1),"")</f>
        <v>126</v>
      </c>
      <c r="Q139" s="39">
        <f t="shared" si="15"/>
        <v>1.00139</v>
      </c>
      <c r="R139" s="41"/>
      <c r="S139" s="41" t="s">
        <v>519</v>
      </c>
      <c r="T139" s="41">
        <v>84466</v>
      </c>
      <c r="U139" s="41" t="s">
        <v>141</v>
      </c>
      <c r="V139" s="41">
        <v>65</v>
      </c>
      <c r="W139" s="42">
        <v>59.8</v>
      </c>
      <c r="X139" s="42">
        <v>55.25</v>
      </c>
      <c r="Y139" s="42">
        <v>61.75</v>
      </c>
      <c r="Z139" s="42">
        <v>61.75</v>
      </c>
      <c r="AA139" s="43">
        <f t="shared" si="20"/>
        <v>55.25</v>
      </c>
      <c r="AB139" s="43">
        <f t="shared" si="19"/>
        <v>58.5</v>
      </c>
      <c r="AC139" s="43">
        <f t="shared" si="19"/>
        <v>32.5</v>
      </c>
      <c r="AD139" s="43">
        <f t="shared" si="16"/>
        <v>22.968</v>
      </c>
      <c r="AE139" s="43">
        <f t="shared" si="19"/>
        <v>32.5</v>
      </c>
      <c r="AF139" s="43">
        <f t="shared" si="19"/>
        <v>32.5</v>
      </c>
      <c r="AG139" s="43">
        <f t="shared" si="18"/>
        <v>32.5</v>
      </c>
      <c r="AH139" s="43"/>
      <c r="AI139" s="26"/>
      <c r="AJ139" s="26"/>
      <c r="AK139" s="26"/>
      <c r="AL139" s="24"/>
      <c r="AM139" s="24"/>
      <c r="AN139" s="24">
        <v>87522</v>
      </c>
      <c r="AO139" s="24">
        <v>42.84</v>
      </c>
      <c r="AP139" s="24">
        <f t="shared" si="17"/>
        <v>77.112000000000009</v>
      </c>
    </row>
    <row r="140" spans="1:42" x14ac:dyDescent="0.25">
      <c r="A140" s="3"/>
      <c r="B140" s="6">
        <v>127</v>
      </c>
      <c r="C140" s="71">
        <f>IFERROR(VLOOKUP($B140,$P$14:$V$514,5,0),"")</f>
        <v>82728</v>
      </c>
      <c r="D140" s="68" t="str">
        <f>IFERROR(VLOOKUP($B140,$P$14:$V$514,4,0),"")</f>
        <v>Laboratory</v>
      </c>
      <c r="E140" s="71" t="str">
        <f>IFERROR(VLOOKUP($B140,$P$14:$V$514,6,0),"")</f>
        <v>Ferritin</v>
      </c>
      <c r="F140" s="70">
        <f>IFERROR(VLOOKUP($B140,$P$14:$V$514,7,0),"")</f>
        <v>115</v>
      </c>
      <c r="G140" s="70">
        <f t="shared" si="13"/>
        <v>115</v>
      </c>
      <c r="H140" s="69">
        <f t="shared" si="14"/>
        <v>115</v>
      </c>
      <c r="I140" s="69">
        <f>IFERROR(VLOOKUP(B140,$P$14:$AH$514,VLOOKUP(I$11,$M$13:$N$23,2,0),0),"")</f>
        <v>105.8</v>
      </c>
      <c r="J140" s="5"/>
      <c r="K140" s="5"/>
      <c r="L140" s="5"/>
      <c r="M140" s="24"/>
      <c r="N140" s="24"/>
      <c r="O140" s="24"/>
      <c r="P140" s="44">
        <f>IFERROR(RANK(Q140,$Q$14:$Q$514,1),"")</f>
        <v>127</v>
      </c>
      <c r="Q140" s="39">
        <f t="shared" si="15"/>
        <v>1.0014000000000001</v>
      </c>
      <c r="R140" s="41"/>
      <c r="S140" s="41" t="s">
        <v>519</v>
      </c>
      <c r="T140" s="41">
        <v>82728</v>
      </c>
      <c r="U140" s="41" t="s">
        <v>142</v>
      </c>
      <c r="V140" s="41">
        <v>115</v>
      </c>
      <c r="W140" s="42">
        <v>105.8</v>
      </c>
      <c r="X140" s="42">
        <v>97.75</v>
      </c>
      <c r="Y140" s="42">
        <v>109.25</v>
      </c>
      <c r="Z140" s="42">
        <v>109.25</v>
      </c>
      <c r="AA140" s="43">
        <f t="shared" si="20"/>
        <v>97.75</v>
      </c>
      <c r="AB140" s="43">
        <f t="shared" si="19"/>
        <v>103.5</v>
      </c>
      <c r="AC140" s="43">
        <f t="shared" si="19"/>
        <v>57.5</v>
      </c>
      <c r="AD140" s="43">
        <f t="shared" si="16"/>
        <v>24.534000000000002</v>
      </c>
      <c r="AE140" s="43">
        <f t="shared" si="19"/>
        <v>57.5</v>
      </c>
      <c r="AF140" s="43">
        <f t="shared" si="19"/>
        <v>57.5</v>
      </c>
      <c r="AG140" s="43">
        <f t="shared" si="18"/>
        <v>57.5</v>
      </c>
      <c r="AH140" s="43"/>
      <c r="AI140" s="26"/>
      <c r="AJ140" s="26"/>
      <c r="AK140" s="26"/>
      <c r="AL140" s="24"/>
      <c r="AM140" s="24"/>
      <c r="AN140" s="24">
        <v>87591</v>
      </c>
      <c r="AO140" s="24">
        <v>35.090000000000003</v>
      </c>
      <c r="AP140" s="24">
        <f t="shared" si="17"/>
        <v>63.162000000000006</v>
      </c>
    </row>
    <row r="141" spans="1:42" x14ac:dyDescent="0.25">
      <c r="A141" s="3"/>
      <c r="B141" s="6">
        <v>128</v>
      </c>
      <c r="C141" s="71">
        <f>IFERROR(VLOOKUP($B141,$P$14:$V$514,5,0),"")</f>
        <v>82977</v>
      </c>
      <c r="D141" s="68" t="str">
        <f>IFERROR(VLOOKUP($B141,$P$14:$V$514,4,0),"")</f>
        <v>Laboratory</v>
      </c>
      <c r="E141" s="71" t="str">
        <f>IFERROR(VLOOKUP($B141,$P$14:$V$514,6,0),"")</f>
        <v>Gamma Glutamyl Transpeptidase</v>
      </c>
      <c r="F141" s="70">
        <f>IFERROR(VLOOKUP($B141,$P$14:$V$514,7,0),"")</f>
        <v>72.400000000000006</v>
      </c>
      <c r="G141" s="70">
        <f t="shared" si="13"/>
        <v>72.400000000000006</v>
      </c>
      <c r="H141" s="69">
        <f t="shared" si="14"/>
        <v>72.400000000000006</v>
      </c>
      <c r="I141" s="69">
        <f>IFERROR(VLOOKUP(B141,$P$14:$AH$514,VLOOKUP(I$11,$M$13:$N$23,2,0),0),"")</f>
        <v>66.61</v>
      </c>
      <c r="J141" s="5"/>
      <c r="K141" s="5"/>
      <c r="L141" s="5"/>
      <c r="M141" s="24"/>
      <c r="N141" s="24"/>
      <c r="O141" s="24"/>
      <c r="P141" s="44">
        <f>IFERROR(RANK(Q141,$Q$14:$Q$514,1),"")</f>
        <v>128</v>
      </c>
      <c r="Q141" s="39">
        <f t="shared" si="15"/>
        <v>1.0014099999999999</v>
      </c>
      <c r="R141" s="41"/>
      <c r="S141" s="41" t="s">
        <v>519</v>
      </c>
      <c r="T141" s="41">
        <v>82977</v>
      </c>
      <c r="U141" s="41" t="s">
        <v>143</v>
      </c>
      <c r="V141" s="41">
        <v>72.400000000000006</v>
      </c>
      <c r="W141" s="42">
        <v>66.61</v>
      </c>
      <c r="X141" s="42">
        <v>61.540000000000006</v>
      </c>
      <c r="Y141" s="42">
        <v>68.78</v>
      </c>
      <c r="Z141" s="42">
        <v>68.78</v>
      </c>
      <c r="AA141" s="43">
        <f t="shared" si="20"/>
        <v>61.540000000000006</v>
      </c>
      <c r="AB141" s="43">
        <f t="shared" si="19"/>
        <v>65.160000000000011</v>
      </c>
      <c r="AC141" s="43">
        <f t="shared" si="19"/>
        <v>36.200000000000003</v>
      </c>
      <c r="AD141" s="43">
        <f t="shared" si="16"/>
        <v>12.96</v>
      </c>
      <c r="AE141" s="43">
        <f t="shared" si="19"/>
        <v>36.200000000000003</v>
      </c>
      <c r="AF141" s="43">
        <f t="shared" si="19"/>
        <v>36.200000000000003</v>
      </c>
      <c r="AG141" s="43">
        <f t="shared" si="18"/>
        <v>36.200000000000003</v>
      </c>
      <c r="AH141" s="43"/>
      <c r="AI141" s="26"/>
      <c r="AJ141" s="26"/>
      <c r="AK141" s="26"/>
      <c r="AL141" s="24"/>
      <c r="AM141" s="24"/>
      <c r="AN141" s="24">
        <v>87653</v>
      </c>
      <c r="AO141" s="24">
        <v>35.090000000000003</v>
      </c>
      <c r="AP141" s="24">
        <f t="shared" si="17"/>
        <v>63.162000000000006</v>
      </c>
    </row>
    <row r="142" spans="1:42" x14ac:dyDescent="0.25">
      <c r="A142" s="3"/>
      <c r="B142" s="6">
        <v>129</v>
      </c>
      <c r="C142" s="71">
        <f>IFERROR(VLOOKUP($B142,$P$14:$V$514,5,0),"")</f>
        <v>82140</v>
      </c>
      <c r="D142" s="68" t="str">
        <f>IFERROR(VLOOKUP($B142,$P$14:$V$514,4,0),"")</f>
        <v>Laboratory</v>
      </c>
      <c r="E142" s="71" t="str">
        <f>IFERROR(VLOOKUP($B142,$P$14:$V$514,6,0),"")</f>
        <v>Ammonia</v>
      </c>
      <c r="F142" s="70">
        <f>IFERROR(VLOOKUP($B142,$P$14:$V$514,7,0),"")</f>
        <v>120</v>
      </c>
      <c r="G142" s="70">
        <f t="shared" ref="G142:G205" si="21">F142</f>
        <v>120</v>
      </c>
      <c r="H142" s="69">
        <f t="shared" si="14"/>
        <v>120</v>
      </c>
      <c r="I142" s="69">
        <f>IFERROR(VLOOKUP(B142,$P$14:$AH$514,VLOOKUP(I$11,$M$13:$N$23,2,0),0),"")</f>
        <v>110.4</v>
      </c>
      <c r="J142" s="5"/>
      <c r="K142" s="5"/>
      <c r="L142" s="5"/>
      <c r="M142" s="24"/>
      <c r="N142" s="24"/>
      <c r="O142" s="24"/>
      <c r="P142" s="44">
        <f>IFERROR(RANK(Q142,$Q$14:$Q$514,1),"")</f>
        <v>129</v>
      </c>
      <c r="Q142" s="39">
        <f t="shared" si="15"/>
        <v>1.00142</v>
      </c>
      <c r="R142" s="41"/>
      <c r="S142" s="41" t="s">
        <v>519</v>
      </c>
      <c r="T142" s="41">
        <v>82140</v>
      </c>
      <c r="U142" s="41" t="s">
        <v>144</v>
      </c>
      <c r="V142" s="41">
        <v>120</v>
      </c>
      <c r="W142" s="42">
        <v>110.4</v>
      </c>
      <c r="X142" s="42">
        <v>102</v>
      </c>
      <c r="Y142" s="42">
        <v>114</v>
      </c>
      <c r="Z142" s="42">
        <v>114</v>
      </c>
      <c r="AA142" s="43">
        <f t="shared" si="20"/>
        <v>102</v>
      </c>
      <c r="AB142" s="43">
        <f t="shared" si="19"/>
        <v>108</v>
      </c>
      <c r="AC142" s="43">
        <f t="shared" si="19"/>
        <v>60</v>
      </c>
      <c r="AD142" s="43">
        <f t="shared" si="16"/>
        <v>26.226000000000003</v>
      </c>
      <c r="AE142" s="43">
        <f t="shared" si="19"/>
        <v>60</v>
      </c>
      <c r="AF142" s="43">
        <f t="shared" si="19"/>
        <v>60</v>
      </c>
      <c r="AG142" s="43">
        <f t="shared" si="18"/>
        <v>60</v>
      </c>
      <c r="AH142" s="43"/>
      <c r="AI142" s="26"/>
      <c r="AJ142" s="26"/>
      <c r="AK142" s="26"/>
      <c r="AL142" s="24"/>
      <c r="AM142" s="24"/>
      <c r="AN142" s="24">
        <v>87798</v>
      </c>
      <c r="AO142" s="24">
        <v>35.090000000000003</v>
      </c>
      <c r="AP142" s="24">
        <f t="shared" si="17"/>
        <v>63.162000000000006</v>
      </c>
    </row>
    <row r="143" spans="1:42" x14ac:dyDescent="0.25">
      <c r="A143" s="3"/>
      <c r="B143" s="6">
        <v>130</v>
      </c>
      <c r="C143" s="71">
        <f>IFERROR(VLOOKUP($B143,$P$14:$V$514,5,0),"")</f>
        <v>83615</v>
      </c>
      <c r="D143" s="68" t="str">
        <f>IFERROR(VLOOKUP($B143,$P$14:$V$514,4,0),"")</f>
        <v>Laboratory</v>
      </c>
      <c r="E143" s="71" t="str">
        <f>IFERROR(VLOOKUP($B143,$P$14:$V$514,6,0),"")</f>
        <v>Lactate Dehydrogenase</v>
      </c>
      <c r="F143" s="70">
        <f>IFERROR(VLOOKUP($B143,$P$14:$V$514,7,0),"")</f>
        <v>68.8</v>
      </c>
      <c r="G143" s="70">
        <f t="shared" si="21"/>
        <v>68.8</v>
      </c>
      <c r="H143" s="69">
        <f t="shared" ref="H143:H206" si="22">F143</f>
        <v>68.8</v>
      </c>
      <c r="I143" s="69">
        <f>IFERROR(VLOOKUP(B143,$P$14:$AH$514,VLOOKUP(I$11,$M$13:$N$23,2,0),0),"")</f>
        <v>68.3</v>
      </c>
      <c r="J143" s="5"/>
      <c r="K143" s="5"/>
      <c r="L143" s="5"/>
      <c r="M143" s="24"/>
      <c r="N143" s="24"/>
      <c r="O143" s="24"/>
      <c r="P143" s="44">
        <f>IFERROR(RANK(Q143,$Q$14:$Q$514,1),"")</f>
        <v>130</v>
      </c>
      <c r="Q143" s="39">
        <f t="shared" ref="Q143:Q206" si="23">IFERROR(IF(P$3=1,SEARCH($E$4,U143)+ROW()/100000,IF(P$3=2,SEARCH($E$6,T143)+ROW()/100000,IF(P$3=3,SEARCH($E$8,S143)+ROW()/100000,""))),"")</f>
        <v>1.00143</v>
      </c>
      <c r="R143" s="41"/>
      <c r="S143" s="41" t="s">
        <v>519</v>
      </c>
      <c r="T143" s="41">
        <v>83615</v>
      </c>
      <c r="U143" s="41" t="s">
        <v>145</v>
      </c>
      <c r="V143" s="41">
        <v>68.8</v>
      </c>
      <c r="W143" s="42">
        <v>68.3</v>
      </c>
      <c r="X143" s="42">
        <v>58.48</v>
      </c>
      <c r="Y143" s="42">
        <v>65.36</v>
      </c>
      <c r="Z143" s="42">
        <v>65.36</v>
      </c>
      <c r="AA143" s="43">
        <f t="shared" si="20"/>
        <v>58.48</v>
      </c>
      <c r="AB143" s="43">
        <f t="shared" si="19"/>
        <v>61.92</v>
      </c>
      <c r="AC143" s="43">
        <f t="shared" si="19"/>
        <v>34.4</v>
      </c>
      <c r="AD143" s="43">
        <f t="shared" ref="AD143:AD206" si="24">IFERROR(MIN($V143*AD$11,VLOOKUP(T143,$AN$14:$AP$146,3,0)),$V143*AD$11)</f>
        <v>10.872</v>
      </c>
      <c r="AE143" s="43">
        <f t="shared" si="19"/>
        <v>34.4</v>
      </c>
      <c r="AF143" s="43">
        <f t="shared" si="19"/>
        <v>34.4</v>
      </c>
      <c r="AG143" s="43">
        <f t="shared" si="18"/>
        <v>34.4</v>
      </c>
      <c r="AH143" s="43"/>
      <c r="AI143" s="26"/>
      <c r="AJ143" s="26"/>
      <c r="AK143" s="26"/>
      <c r="AL143" s="24"/>
      <c r="AM143" s="24"/>
      <c r="AN143" s="24">
        <v>87902</v>
      </c>
      <c r="AO143" s="24">
        <v>257.45</v>
      </c>
      <c r="AP143" s="24">
        <f t="shared" ref="AP143:AP146" si="25">AO143*1.8</f>
        <v>463.40999999999997</v>
      </c>
    </row>
    <row r="144" spans="1:42" x14ac:dyDescent="0.25">
      <c r="A144" s="3"/>
      <c r="B144" s="6">
        <v>131</v>
      </c>
      <c r="C144" s="71">
        <f>IFERROR(VLOOKUP($B144,$P$14:$V$514,5,0),"")</f>
        <v>82550</v>
      </c>
      <c r="D144" s="68" t="str">
        <f>IFERROR(VLOOKUP($B144,$P$14:$V$514,4,0),"")</f>
        <v>Laboratory</v>
      </c>
      <c r="E144" s="71" t="str">
        <f>IFERROR(VLOOKUP($B144,$P$14:$V$514,6,0),"")</f>
        <v>Total Creatinine Kinase</v>
      </c>
      <c r="F144" s="70">
        <f>IFERROR(VLOOKUP($B144,$P$14:$V$514,7,0),"")</f>
        <v>75.45</v>
      </c>
      <c r="G144" s="70">
        <f t="shared" si="21"/>
        <v>75.45</v>
      </c>
      <c r="H144" s="69">
        <f t="shared" si="22"/>
        <v>75.45</v>
      </c>
      <c r="I144" s="69">
        <f>IFERROR(VLOOKUP(B144,$P$14:$AH$514,VLOOKUP(I$11,$M$13:$N$23,2,0),0),"")</f>
        <v>69.41</v>
      </c>
      <c r="J144" s="5"/>
      <c r="K144" s="5"/>
      <c r="L144" s="5"/>
      <c r="M144" s="24"/>
      <c r="N144" s="24"/>
      <c r="O144" s="24"/>
      <c r="P144" s="44">
        <f>IFERROR(RANK(Q144,$Q$14:$Q$514,1),"")</f>
        <v>131</v>
      </c>
      <c r="Q144" s="39">
        <f t="shared" si="23"/>
        <v>1.0014400000000001</v>
      </c>
      <c r="R144" s="41"/>
      <c r="S144" s="41" t="s">
        <v>519</v>
      </c>
      <c r="T144" s="41">
        <v>82550</v>
      </c>
      <c r="U144" s="41" t="s">
        <v>146</v>
      </c>
      <c r="V144" s="41">
        <v>75.45</v>
      </c>
      <c r="W144" s="42">
        <v>69.41</v>
      </c>
      <c r="X144" s="42">
        <v>64.132500000000007</v>
      </c>
      <c r="Y144" s="42">
        <v>71.677499999999995</v>
      </c>
      <c r="Z144" s="42">
        <v>71.677499999999995</v>
      </c>
      <c r="AA144" s="43">
        <f t="shared" si="20"/>
        <v>64.132500000000007</v>
      </c>
      <c r="AB144" s="43">
        <f t="shared" si="19"/>
        <v>67.905000000000001</v>
      </c>
      <c r="AC144" s="43">
        <f t="shared" si="19"/>
        <v>37.725000000000001</v>
      </c>
      <c r="AD144" s="43">
        <f t="shared" si="24"/>
        <v>11.718</v>
      </c>
      <c r="AE144" s="43">
        <f t="shared" si="19"/>
        <v>37.725000000000001</v>
      </c>
      <c r="AF144" s="43">
        <f t="shared" si="19"/>
        <v>37.725000000000001</v>
      </c>
      <c r="AG144" s="43">
        <f t="shared" si="18"/>
        <v>37.725000000000001</v>
      </c>
      <c r="AH144" s="43"/>
      <c r="AI144" s="26"/>
      <c r="AJ144" s="26"/>
      <c r="AK144" s="26"/>
      <c r="AL144" s="24"/>
      <c r="AM144" s="24"/>
      <c r="AN144" s="24">
        <v>88720</v>
      </c>
      <c r="AO144" s="24">
        <v>5.0199999999999996</v>
      </c>
      <c r="AP144" s="24">
        <f t="shared" si="25"/>
        <v>9.0359999999999996</v>
      </c>
    </row>
    <row r="145" spans="1:42" x14ac:dyDescent="0.25">
      <c r="A145" s="3"/>
      <c r="B145" s="6">
        <v>132</v>
      </c>
      <c r="C145" s="71">
        <f>IFERROR(VLOOKUP($B145,$P$14:$V$514,5,0),"")</f>
        <v>82553</v>
      </c>
      <c r="D145" s="68" t="str">
        <f>IFERROR(VLOOKUP($B145,$P$14:$V$514,4,0),"")</f>
        <v>Laboratory</v>
      </c>
      <c r="E145" s="71" t="str">
        <f>IFERROR(VLOOKUP($B145,$P$14:$V$514,6,0),"")</f>
        <v>Creatinine Kinase MB</v>
      </c>
      <c r="F145" s="70">
        <f>IFERROR(VLOOKUP($B145,$P$14:$V$514,7,0),"")</f>
        <v>125</v>
      </c>
      <c r="G145" s="70">
        <f t="shared" si="21"/>
        <v>125</v>
      </c>
      <c r="H145" s="69">
        <f t="shared" si="22"/>
        <v>125</v>
      </c>
      <c r="I145" s="69">
        <f>IFERROR(VLOOKUP(B145,$P$14:$AH$514,VLOOKUP(I$11,$M$13:$N$23,2,0),0),"")</f>
        <v>115</v>
      </c>
      <c r="J145" s="5"/>
      <c r="K145" s="5"/>
      <c r="L145" s="5"/>
      <c r="M145" s="24"/>
      <c r="N145" s="24"/>
      <c r="O145" s="24"/>
      <c r="P145" s="44">
        <f>IFERROR(RANK(Q145,$Q$14:$Q$514,1),"")</f>
        <v>132</v>
      </c>
      <c r="Q145" s="39">
        <f t="shared" si="23"/>
        <v>1.00145</v>
      </c>
      <c r="R145" s="41"/>
      <c r="S145" s="41" t="s">
        <v>519</v>
      </c>
      <c r="T145" s="41">
        <v>82553</v>
      </c>
      <c r="U145" s="41" t="s">
        <v>147</v>
      </c>
      <c r="V145" s="41">
        <v>125</v>
      </c>
      <c r="W145" s="42">
        <v>115</v>
      </c>
      <c r="X145" s="42">
        <v>106.25</v>
      </c>
      <c r="Y145" s="42">
        <v>118.75</v>
      </c>
      <c r="Z145" s="42">
        <v>118.75</v>
      </c>
      <c r="AA145" s="43">
        <f t="shared" si="20"/>
        <v>106.25</v>
      </c>
      <c r="AB145" s="43">
        <f t="shared" si="19"/>
        <v>112.5</v>
      </c>
      <c r="AC145" s="43">
        <f t="shared" si="19"/>
        <v>62.5</v>
      </c>
      <c r="AD145" s="43">
        <f t="shared" si="24"/>
        <v>20.790000000000003</v>
      </c>
      <c r="AE145" s="43">
        <f t="shared" si="19"/>
        <v>62.5</v>
      </c>
      <c r="AF145" s="43">
        <f t="shared" si="19"/>
        <v>62.5</v>
      </c>
      <c r="AG145" s="43">
        <f t="shared" si="18"/>
        <v>62.5</v>
      </c>
      <c r="AH145" s="43"/>
      <c r="AI145" s="26"/>
      <c r="AJ145" s="26"/>
      <c r="AK145" s="26"/>
      <c r="AL145" s="24"/>
      <c r="AM145" s="24"/>
      <c r="AN145" s="24">
        <v>89050</v>
      </c>
      <c r="AO145" s="24">
        <v>4.72</v>
      </c>
      <c r="AP145" s="24">
        <f t="shared" si="25"/>
        <v>8.4960000000000004</v>
      </c>
    </row>
    <row r="146" spans="1:42" x14ac:dyDescent="0.25">
      <c r="A146" s="3"/>
      <c r="B146" s="6">
        <v>133</v>
      </c>
      <c r="C146" s="71">
        <f>IFERROR(VLOOKUP($B146,$P$14:$V$514,5,0),"")</f>
        <v>83874</v>
      </c>
      <c r="D146" s="68" t="str">
        <f>IFERROR(VLOOKUP($B146,$P$14:$V$514,4,0),"")</f>
        <v>Laboratory</v>
      </c>
      <c r="E146" s="71" t="str">
        <f>IFERROR(VLOOKUP($B146,$P$14:$V$514,6,0),"")</f>
        <v>Myoglobin</v>
      </c>
      <c r="F146" s="70">
        <f>IFERROR(VLOOKUP($B146,$P$14:$V$514,7,0),"")</f>
        <v>76065</v>
      </c>
      <c r="G146" s="70">
        <f t="shared" si="21"/>
        <v>76065</v>
      </c>
      <c r="H146" s="69">
        <f t="shared" si="22"/>
        <v>76065</v>
      </c>
      <c r="I146" s="69">
        <f>IFERROR(VLOOKUP(B146,$P$14:$AH$514,VLOOKUP(I$11,$M$13:$N$23,2,0),0),"")</f>
        <v>70.52</v>
      </c>
      <c r="J146" s="5"/>
      <c r="K146" s="5"/>
      <c r="L146" s="5"/>
      <c r="M146" s="24"/>
      <c r="N146" s="24"/>
      <c r="O146" s="24"/>
      <c r="P146" s="44">
        <f>IFERROR(RANK(Q146,$Q$14:$Q$514,1),"")</f>
        <v>133</v>
      </c>
      <c r="Q146" s="39">
        <f t="shared" si="23"/>
        <v>1.00146</v>
      </c>
      <c r="R146" s="41"/>
      <c r="S146" s="41" t="s">
        <v>519</v>
      </c>
      <c r="T146" s="41">
        <v>83874</v>
      </c>
      <c r="U146" s="41" t="s">
        <v>148</v>
      </c>
      <c r="V146" s="41">
        <v>76065</v>
      </c>
      <c r="W146" s="42">
        <v>70.52</v>
      </c>
      <c r="X146" s="42">
        <v>64655.25</v>
      </c>
      <c r="Y146" s="42">
        <v>72261.75</v>
      </c>
      <c r="Z146" s="42">
        <v>72261.75</v>
      </c>
      <c r="AA146" s="43">
        <f t="shared" si="20"/>
        <v>64655.25</v>
      </c>
      <c r="AB146" s="43">
        <f t="shared" si="19"/>
        <v>68458.5</v>
      </c>
      <c r="AC146" s="43">
        <f t="shared" si="19"/>
        <v>38032.5</v>
      </c>
      <c r="AD146" s="43">
        <f t="shared" si="24"/>
        <v>23.256</v>
      </c>
      <c r="AE146" s="43">
        <f t="shared" si="19"/>
        <v>38032.5</v>
      </c>
      <c r="AF146" s="43">
        <f t="shared" si="19"/>
        <v>38032.5</v>
      </c>
      <c r="AG146" s="43">
        <f t="shared" si="18"/>
        <v>38032.5</v>
      </c>
      <c r="AH146" s="43"/>
      <c r="AI146" s="26"/>
      <c r="AJ146" s="26"/>
      <c r="AK146" s="26"/>
      <c r="AL146" s="24"/>
      <c r="AM146" s="24"/>
      <c r="AN146" s="24" t="s">
        <v>4</v>
      </c>
      <c r="AO146" s="24">
        <v>19.309999999999999</v>
      </c>
      <c r="AP146" s="24">
        <f t="shared" si="25"/>
        <v>34.757999999999996</v>
      </c>
    </row>
    <row r="147" spans="1:42" x14ac:dyDescent="0.25">
      <c r="A147" s="3"/>
      <c r="B147" s="6">
        <v>134</v>
      </c>
      <c r="C147" s="71">
        <f>IFERROR(VLOOKUP($B147,$P$14:$V$514,5,0),"")</f>
        <v>86141</v>
      </c>
      <c r="D147" s="68" t="str">
        <f>IFERROR(VLOOKUP($B147,$P$14:$V$514,4,0),"")</f>
        <v>Laboratory</v>
      </c>
      <c r="E147" s="71" t="str">
        <f>IFERROR(VLOOKUP($B147,$P$14:$V$514,6,0),"")</f>
        <v>C-Reactive Protein High Sensitivity</v>
      </c>
      <c r="F147" s="70">
        <f>IFERROR(VLOOKUP($B147,$P$14:$V$514,7,0),"")</f>
        <v>65</v>
      </c>
      <c r="G147" s="70">
        <f t="shared" si="21"/>
        <v>65</v>
      </c>
      <c r="H147" s="69">
        <f t="shared" si="22"/>
        <v>65</v>
      </c>
      <c r="I147" s="69">
        <f>IFERROR(VLOOKUP(B147,$P$14:$AH$514,VLOOKUP(I$11,$M$13:$N$23,2,0),0),"")</f>
        <v>59.8</v>
      </c>
      <c r="J147" s="5"/>
      <c r="K147" s="5"/>
      <c r="L147" s="5"/>
      <c r="M147" s="24"/>
      <c r="N147" s="24"/>
      <c r="O147" s="24"/>
      <c r="P147" s="44">
        <f>IFERROR(RANK(Q147,$Q$14:$Q$514,1),"")</f>
        <v>134</v>
      </c>
      <c r="Q147" s="39">
        <f t="shared" si="23"/>
        <v>1.0014700000000001</v>
      </c>
      <c r="R147" s="41"/>
      <c r="S147" s="41" t="s">
        <v>519</v>
      </c>
      <c r="T147" s="41">
        <v>86141</v>
      </c>
      <c r="U147" s="41" t="s">
        <v>149</v>
      </c>
      <c r="V147" s="41">
        <v>65</v>
      </c>
      <c r="W147" s="42">
        <v>59.8</v>
      </c>
      <c r="X147" s="42">
        <v>55.25</v>
      </c>
      <c r="Y147" s="42">
        <v>61.75</v>
      </c>
      <c r="Z147" s="42">
        <v>61.75</v>
      </c>
      <c r="AA147" s="43">
        <f t="shared" si="20"/>
        <v>55.25</v>
      </c>
      <c r="AB147" s="43">
        <f t="shared" si="19"/>
        <v>58.5</v>
      </c>
      <c r="AC147" s="43">
        <f t="shared" si="19"/>
        <v>32.5</v>
      </c>
      <c r="AD147" s="43">
        <f t="shared" si="24"/>
        <v>23.31</v>
      </c>
      <c r="AE147" s="43">
        <f t="shared" si="19"/>
        <v>32.5</v>
      </c>
      <c r="AF147" s="43">
        <f t="shared" si="19"/>
        <v>32.5</v>
      </c>
      <c r="AG147" s="43">
        <f t="shared" si="18"/>
        <v>32.5</v>
      </c>
      <c r="AH147" s="43"/>
      <c r="AI147" s="26"/>
      <c r="AJ147" s="26"/>
      <c r="AK147" s="26"/>
      <c r="AL147" s="24"/>
      <c r="AM147" s="24"/>
      <c r="AN147" s="24"/>
      <c r="AO147" s="24"/>
      <c r="AP147" s="24"/>
    </row>
    <row r="148" spans="1:42" x14ac:dyDescent="0.25">
      <c r="A148" s="3"/>
      <c r="B148" s="6">
        <v>135</v>
      </c>
      <c r="C148" s="71">
        <f>IFERROR(VLOOKUP($B148,$P$14:$V$514,5,0),"")</f>
        <v>86140</v>
      </c>
      <c r="D148" s="68" t="str">
        <f>IFERROR(VLOOKUP($B148,$P$14:$V$514,4,0),"")</f>
        <v>Laboratory</v>
      </c>
      <c r="E148" s="71" t="str">
        <f>IFERROR(VLOOKUP($B148,$P$14:$V$514,6,0),"")</f>
        <v>C-Reactive Protein</v>
      </c>
      <c r="F148" s="70">
        <f>IFERROR(VLOOKUP($B148,$P$14:$V$514,7,0),"")</f>
        <v>75</v>
      </c>
      <c r="G148" s="70">
        <f t="shared" si="21"/>
        <v>75</v>
      </c>
      <c r="H148" s="69">
        <f t="shared" si="22"/>
        <v>75</v>
      </c>
      <c r="I148" s="69">
        <f>IFERROR(VLOOKUP(B148,$P$14:$AH$514,VLOOKUP(I$11,$M$13:$N$23,2,0),0),"")</f>
        <v>69</v>
      </c>
      <c r="J148" s="5"/>
      <c r="K148" s="5"/>
      <c r="L148" s="5"/>
      <c r="M148" s="24"/>
      <c r="N148" s="24"/>
      <c r="O148" s="24"/>
      <c r="P148" s="44">
        <f>IFERROR(RANK(Q148,$Q$14:$Q$514,1),"")</f>
        <v>135</v>
      </c>
      <c r="Q148" s="39">
        <f t="shared" si="23"/>
        <v>1.0014799999999999</v>
      </c>
      <c r="R148" s="41"/>
      <c r="S148" s="41" t="s">
        <v>519</v>
      </c>
      <c r="T148" s="41">
        <v>86140</v>
      </c>
      <c r="U148" s="41" t="s">
        <v>150</v>
      </c>
      <c r="V148" s="41">
        <v>75</v>
      </c>
      <c r="W148" s="42">
        <v>69</v>
      </c>
      <c r="X148" s="42">
        <v>63.75</v>
      </c>
      <c r="Y148" s="42">
        <v>71.25</v>
      </c>
      <c r="Z148" s="42">
        <v>71.25</v>
      </c>
      <c r="AA148" s="43">
        <f t="shared" si="20"/>
        <v>63.75</v>
      </c>
      <c r="AB148" s="43">
        <f t="shared" si="19"/>
        <v>67.5</v>
      </c>
      <c r="AC148" s="43">
        <f t="shared" si="19"/>
        <v>37.5</v>
      </c>
      <c r="AD148" s="43">
        <f t="shared" si="24"/>
        <v>9.3239999999999998</v>
      </c>
      <c r="AE148" s="43">
        <f t="shared" si="19"/>
        <v>37.5</v>
      </c>
      <c r="AF148" s="43">
        <f t="shared" si="19"/>
        <v>37.5</v>
      </c>
      <c r="AG148" s="43">
        <f t="shared" si="18"/>
        <v>37.5</v>
      </c>
      <c r="AH148" s="43"/>
      <c r="AI148" s="26"/>
      <c r="AJ148" s="26"/>
      <c r="AK148" s="26"/>
      <c r="AL148" s="24"/>
      <c r="AM148" s="24"/>
      <c r="AN148" s="24"/>
      <c r="AO148" s="24"/>
      <c r="AP148" s="24"/>
    </row>
    <row r="149" spans="1:42" x14ac:dyDescent="0.25">
      <c r="A149" s="3"/>
      <c r="B149" s="6">
        <v>136</v>
      </c>
      <c r="C149" s="71">
        <f>IFERROR(VLOOKUP($B149,$P$14:$V$514,5,0),"")</f>
        <v>83880</v>
      </c>
      <c r="D149" s="68" t="str">
        <f>IFERROR(VLOOKUP($B149,$P$14:$V$514,4,0),"")</f>
        <v>Laboratory</v>
      </c>
      <c r="E149" s="71" t="str">
        <f>IFERROR(VLOOKUP($B149,$P$14:$V$514,6,0),"")</f>
        <v>B-type Natriuretic Peptide</v>
      </c>
      <c r="F149" s="70">
        <f>IFERROR(VLOOKUP($B149,$P$14:$V$514,7,0),"")</f>
        <v>225</v>
      </c>
      <c r="G149" s="70">
        <f t="shared" si="21"/>
        <v>225</v>
      </c>
      <c r="H149" s="69">
        <f t="shared" si="22"/>
        <v>225</v>
      </c>
      <c r="I149" s="69">
        <f>IFERROR(VLOOKUP(B149,$P$14:$AH$514,VLOOKUP(I$11,$M$13:$N$23,2,0),0),"")</f>
        <v>207</v>
      </c>
      <c r="J149" s="5"/>
      <c r="K149" s="5"/>
      <c r="L149" s="5"/>
      <c r="M149" s="24"/>
      <c r="N149" s="24"/>
      <c r="O149" s="24"/>
      <c r="P149" s="44">
        <f>IFERROR(RANK(Q149,$Q$14:$Q$514,1),"")</f>
        <v>136</v>
      </c>
      <c r="Q149" s="39">
        <f t="shared" si="23"/>
        <v>1.00149</v>
      </c>
      <c r="R149" s="41"/>
      <c r="S149" s="41" t="s">
        <v>519</v>
      </c>
      <c r="T149" s="41">
        <v>83880</v>
      </c>
      <c r="U149" s="41" t="s">
        <v>151</v>
      </c>
      <c r="V149" s="41">
        <v>225</v>
      </c>
      <c r="W149" s="42">
        <v>207</v>
      </c>
      <c r="X149" s="42">
        <v>191.25</v>
      </c>
      <c r="Y149" s="42">
        <v>213.75</v>
      </c>
      <c r="Z149" s="42">
        <v>213.75</v>
      </c>
      <c r="AA149" s="43">
        <f t="shared" si="20"/>
        <v>191.25</v>
      </c>
      <c r="AB149" s="43">
        <f t="shared" si="19"/>
        <v>202.5</v>
      </c>
      <c r="AC149" s="43">
        <f t="shared" si="19"/>
        <v>112.5</v>
      </c>
      <c r="AD149" s="43">
        <f t="shared" si="24"/>
        <v>70.667999999999992</v>
      </c>
      <c r="AE149" s="43">
        <f t="shared" si="19"/>
        <v>112.5</v>
      </c>
      <c r="AF149" s="43">
        <f t="shared" si="19"/>
        <v>112.5</v>
      </c>
      <c r="AG149" s="43">
        <f t="shared" si="18"/>
        <v>112.5</v>
      </c>
      <c r="AH149" s="43"/>
      <c r="AI149" s="26"/>
      <c r="AJ149" s="26"/>
      <c r="AK149" s="26"/>
      <c r="AL149" s="24"/>
      <c r="AM149" s="24"/>
      <c r="AN149" s="24"/>
      <c r="AO149" s="24"/>
      <c r="AP149" s="24"/>
    </row>
    <row r="150" spans="1:42" x14ac:dyDescent="0.25">
      <c r="A150" s="3"/>
      <c r="B150" s="6">
        <v>137</v>
      </c>
      <c r="C150" s="71">
        <f>IFERROR(VLOOKUP($B150,$P$14:$V$514,5,0),"")</f>
        <v>82465</v>
      </c>
      <c r="D150" s="68" t="str">
        <f>IFERROR(VLOOKUP($B150,$P$14:$V$514,4,0),"")</f>
        <v>Laboratory</v>
      </c>
      <c r="E150" s="71" t="str">
        <f>IFERROR(VLOOKUP($B150,$P$14:$V$514,6,0),"")</f>
        <v>Cholesterol</v>
      </c>
      <c r="F150" s="70">
        <f>IFERROR(VLOOKUP($B150,$P$14:$V$514,7,0),"")</f>
        <v>45.7</v>
      </c>
      <c r="G150" s="70">
        <f t="shared" si="21"/>
        <v>45.7</v>
      </c>
      <c r="H150" s="69">
        <f t="shared" si="22"/>
        <v>45.7</v>
      </c>
      <c r="I150" s="69">
        <f>IFERROR(VLOOKUP(B150,$P$14:$AH$514,VLOOKUP(I$11,$M$13:$N$23,2,0),0),"")</f>
        <v>42.04</v>
      </c>
      <c r="J150" s="5"/>
      <c r="K150" s="5"/>
      <c r="L150" s="5"/>
      <c r="M150" s="24"/>
      <c r="N150" s="24"/>
      <c r="O150" s="24"/>
      <c r="P150" s="44">
        <f>IFERROR(RANK(Q150,$Q$14:$Q$514,1),"")</f>
        <v>137</v>
      </c>
      <c r="Q150" s="39">
        <f t="shared" si="23"/>
        <v>1.0015000000000001</v>
      </c>
      <c r="R150" s="41"/>
      <c r="S150" s="41" t="s">
        <v>519</v>
      </c>
      <c r="T150" s="41">
        <v>82465</v>
      </c>
      <c r="U150" s="41" t="s">
        <v>152</v>
      </c>
      <c r="V150" s="41">
        <v>45.7</v>
      </c>
      <c r="W150" s="42">
        <v>42.04</v>
      </c>
      <c r="X150" s="42">
        <v>38.844999999999999</v>
      </c>
      <c r="Y150" s="42">
        <v>43.414999999999999</v>
      </c>
      <c r="Z150" s="42">
        <v>43.414999999999999</v>
      </c>
      <c r="AA150" s="43">
        <f t="shared" si="20"/>
        <v>38.844999999999999</v>
      </c>
      <c r="AB150" s="43">
        <f t="shared" si="19"/>
        <v>41.13</v>
      </c>
      <c r="AC150" s="43">
        <f t="shared" si="19"/>
        <v>22.85</v>
      </c>
      <c r="AD150" s="43">
        <f t="shared" si="24"/>
        <v>7.8299999999999992</v>
      </c>
      <c r="AE150" s="43">
        <f t="shared" si="19"/>
        <v>22.85</v>
      </c>
      <c r="AF150" s="43">
        <f t="shared" si="19"/>
        <v>22.85</v>
      </c>
      <c r="AG150" s="43">
        <f t="shared" si="18"/>
        <v>22.85</v>
      </c>
      <c r="AH150" s="43"/>
      <c r="AI150" s="26"/>
      <c r="AJ150" s="26"/>
      <c r="AK150" s="26"/>
      <c r="AL150" s="24"/>
      <c r="AM150" s="24"/>
      <c r="AN150" s="24"/>
      <c r="AO150" s="24"/>
      <c r="AP150" s="24"/>
    </row>
    <row r="151" spans="1:42" x14ac:dyDescent="0.25">
      <c r="A151" s="3"/>
      <c r="B151" s="6">
        <v>138</v>
      </c>
      <c r="C151" s="71">
        <f>IFERROR(VLOOKUP($B151,$P$14:$V$514,5,0),"")</f>
        <v>84478</v>
      </c>
      <c r="D151" s="68" t="str">
        <f>IFERROR(VLOOKUP($B151,$P$14:$V$514,4,0),"")</f>
        <v>Laboratory</v>
      </c>
      <c r="E151" s="71" t="str">
        <f>IFERROR(VLOOKUP($B151,$P$14:$V$514,6,0),"")</f>
        <v>Triglycerides</v>
      </c>
      <c r="F151" s="70">
        <f>IFERROR(VLOOKUP($B151,$P$14:$V$514,7,0),"")</f>
        <v>59.6</v>
      </c>
      <c r="G151" s="70">
        <f t="shared" si="21"/>
        <v>59.6</v>
      </c>
      <c r="H151" s="69">
        <f t="shared" si="22"/>
        <v>59.6</v>
      </c>
      <c r="I151" s="69">
        <f>IFERROR(VLOOKUP(B151,$P$14:$AH$514,VLOOKUP(I$11,$M$13:$N$23,2,0),0),"")</f>
        <v>54.83</v>
      </c>
      <c r="J151" s="5"/>
      <c r="K151" s="5"/>
      <c r="L151" s="5"/>
      <c r="M151" s="24"/>
      <c r="N151" s="24"/>
      <c r="O151" s="24"/>
      <c r="P151" s="44">
        <f>IFERROR(RANK(Q151,$Q$14:$Q$514,1),"")</f>
        <v>138</v>
      </c>
      <c r="Q151" s="39">
        <f t="shared" si="23"/>
        <v>1.0015099999999999</v>
      </c>
      <c r="R151" s="41"/>
      <c r="S151" s="41" t="s">
        <v>519</v>
      </c>
      <c r="T151" s="41">
        <v>84478</v>
      </c>
      <c r="U151" s="41" t="s">
        <v>153</v>
      </c>
      <c r="V151" s="41">
        <v>59.6</v>
      </c>
      <c r="W151" s="42">
        <v>54.83</v>
      </c>
      <c r="X151" s="42">
        <v>50.66</v>
      </c>
      <c r="Y151" s="42">
        <v>56.62</v>
      </c>
      <c r="Z151" s="42">
        <v>56.62</v>
      </c>
      <c r="AA151" s="43">
        <f t="shared" si="20"/>
        <v>50.66</v>
      </c>
      <c r="AB151" s="43">
        <f t="shared" si="19"/>
        <v>53.64</v>
      </c>
      <c r="AC151" s="43">
        <f t="shared" si="19"/>
        <v>29.8</v>
      </c>
      <c r="AD151" s="43">
        <f t="shared" si="24"/>
        <v>10.332000000000001</v>
      </c>
      <c r="AE151" s="43">
        <f t="shared" si="19"/>
        <v>29.8</v>
      </c>
      <c r="AF151" s="43">
        <f t="shared" si="19"/>
        <v>29.8</v>
      </c>
      <c r="AG151" s="43">
        <f t="shared" si="18"/>
        <v>29.8</v>
      </c>
      <c r="AH151" s="43"/>
      <c r="AI151" s="26"/>
      <c r="AJ151" s="26"/>
      <c r="AK151" s="26"/>
      <c r="AL151" s="24"/>
      <c r="AM151" s="24"/>
      <c r="AN151" s="24"/>
      <c r="AO151" s="24"/>
      <c r="AP151" s="24"/>
    </row>
    <row r="152" spans="1:42" x14ac:dyDescent="0.25">
      <c r="A152" s="3"/>
      <c r="B152" s="6">
        <v>139</v>
      </c>
      <c r="C152" s="71">
        <f>IFERROR(VLOOKUP($B152,$P$14:$V$514,5,0),"")</f>
        <v>83718</v>
      </c>
      <c r="D152" s="68" t="str">
        <f>IFERROR(VLOOKUP($B152,$P$14:$V$514,4,0),"")</f>
        <v>Laboratory</v>
      </c>
      <c r="E152" s="71" t="str">
        <f>IFERROR(VLOOKUP($B152,$P$14:$V$514,6,0),"")</f>
        <v>HDL Cholesterol</v>
      </c>
      <c r="F152" s="70">
        <f>IFERROR(VLOOKUP($B152,$P$14:$V$514,7,0),"")</f>
        <v>58</v>
      </c>
      <c r="G152" s="70">
        <f t="shared" si="21"/>
        <v>58</v>
      </c>
      <c r="H152" s="69">
        <f t="shared" si="22"/>
        <v>58</v>
      </c>
      <c r="I152" s="69">
        <f>IFERROR(VLOOKUP(B152,$P$14:$AH$514,VLOOKUP(I$11,$M$13:$N$23,2,0),0),"")</f>
        <v>53.36</v>
      </c>
      <c r="J152" s="5"/>
      <c r="K152" s="5"/>
      <c r="L152" s="5"/>
      <c r="M152" s="24"/>
      <c r="N152" s="24"/>
      <c r="O152" s="24"/>
      <c r="P152" s="44">
        <f>IFERROR(RANK(Q152,$Q$14:$Q$514,1),"")</f>
        <v>139</v>
      </c>
      <c r="Q152" s="39">
        <f t="shared" si="23"/>
        <v>1.00152</v>
      </c>
      <c r="R152" s="41"/>
      <c r="S152" s="41" t="s">
        <v>519</v>
      </c>
      <c r="T152" s="41">
        <v>83718</v>
      </c>
      <c r="U152" s="41" t="s">
        <v>154</v>
      </c>
      <c r="V152" s="41">
        <v>58</v>
      </c>
      <c r="W152" s="42">
        <v>53.36</v>
      </c>
      <c r="X152" s="42">
        <v>49.3</v>
      </c>
      <c r="Y152" s="42">
        <v>55.099999999999994</v>
      </c>
      <c r="Z152" s="42">
        <v>55.099999999999994</v>
      </c>
      <c r="AA152" s="43">
        <f t="shared" si="20"/>
        <v>49.3</v>
      </c>
      <c r="AB152" s="43">
        <f t="shared" si="19"/>
        <v>52.2</v>
      </c>
      <c r="AC152" s="43">
        <f t="shared" si="19"/>
        <v>29</v>
      </c>
      <c r="AD152" s="43">
        <f t="shared" si="24"/>
        <v>14.741999999999999</v>
      </c>
      <c r="AE152" s="43">
        <f t="shared" si="19"/>
        <v>29</v>
      </c>
      <c r="AF152" s="43">
        <f t="shared" si="19"/>
        <v>29</v>
      </c>
      <c r="AG152" s="43">
        <f t="shared" si="18"/>
        <v>29</v>
      </c>
      <c r="AH152" s="43"/>
      <c r="AI152" s="26"/>
      <c r="AJ152" s="26"/>
      <c r="AK152" s="26"/>
      <c r="AL152" s="24"/>
      <c r="AM152" s="24"/>
      <c r="AN152" s="24"/>
      <c r="AO152" s="24"/>
      <c r="AP152" s="24"/>
    </row>
    <row r="153" spans="1:42" x14ac:dyDescent="0.25">
      <c r="A153" s="3"/>
      <c r="B153" s="6">
        <v>140</v>
      </c>
      <c r="C153" s="71">
        <f>IFERROR(VLOOKUP($B153,$P$14:$V$514,5,0),"")</f>
        <v>82150</v>
      </c>
      <c r="D153" s="68" t="str">
        <f>IFERROR(VLOOKUP($B153,$P$14:$V$514,4,0),"")</f>
        <v>Laboratory</v>
      </c>
      <c r="E153" s="71" t="str">
        <f>IFERROR(VLOOKUP($B153,$P$14:$V$514,6,0),"")</f>
        <v>Amylase</v>
      </c>
      <c r="F153" s="70">
        <f>IFERROR(VLOOKUP($B153,$P$14:$V$514,7,0),"")</f>
        <v>77.25</v>
      </c>
      <c r="G153" s="70">
        <f t="shared" si="21"/>
        <v>77.25</v>
      </c>
      <c r="H153" s="69">
        <f t="shared" si="22"/>
        <v>77.25</v>
      </c>
      <c r="I153" s="69">
        <f>IFERROR(VLOOKUP(B153,$P$14:$AH$514,VLOOKUP(I$11,$M$13:$N$23,2,0),0),"")</f>
        <v>71.069999999999993</v>
      </c>
      <c r="J153" s="5"/>
      <c r="K153" s="5"/>
      <c r="L153" s="5"/>
      <c r="M153" s="24"/>
      <c r="N153" s="24"/>
      <c r="O153" s="24"/>
      <c r="P153" s="44">
        <f>IFERROR(RANK(Q153,$Q$14:$Q$514,1),"")</f>
        <v>140</v>
      </c>
      <c r="Q153" s="39">
        <f t="shared" si="23"/>
        <v>1.00153</v>
      </c>
      <c r="R153" s="41"/>
      <c r="S153" s="41" t="s">
        <v>519</v>
      </c>
      <c r="T153" s="41">
        <v>82150</v>
      </c>
      <c r="U153" s="41" t="s">
        <v>155</v>
      </c>
      <c r="V153" s="41">
        <v>77.25</v>
      </c>
      <c r="W153" s="42">
        <v>71.069999999999993</v>
      </c>
      <c r="X153" s="42">
        <v>65.662499999999994</v>
      </c>
      <c r="Y153" s="42">
        <v>73.387500000000003</v>
      </c>
      <c r="Z153" s="42">
        <v>73.387500000000003</v>
      </c>
      <c r="AA153" s="43">
        <f t="shared" si="20"/>
        <v>65.662499999999994</v>
      </c>
      <c r="AB153" s="43">
        <f t="shared" si="19"/>
        <v>69.525000000000006</v>
      </c>
      <c r="AC153" s="43">
        <f t="shared" si="19"/>
        <v>38.625</v>
      </c>
      <c r="AD153" s="43">
        <f t="shared" si="24"/>
        <v>11.664000000000001</v>
      </c>
      <c r="AE153" s="43">
        <f t="shared" si="19"/>
        <v>38.625</v>
      </c>
      <c r="AF153" s="43">
        <f t="shared" si="19"/>
        <v>38.625</v>
      </c>
      <c r="AG153" s="43">
        <f t="shared" si="18"/>
        <v>38.625</v>
      </c>
      <c r="AH153" s="43"/>
      <c r="AI153" s="26"/>
      <c r="AJ153" s="26"/>
      <c r="AK153" s="26"/>
      <c r="AL153" s="24"/>
      <c r="AM153" s="24"/>
      <c r="AN153" s="24"/>
      <c r="AO153" s="24"/>
      <c r="AP153" s="24"/>
    </row>
    <row r="154" spans="1:42" x14ac:dyDescent="0.25">
      <c r="A154" s="3"/>
      <c r="B154" s="6">
        <v>141</v>
      </c>
      <c r="C154" s="71">
        <f>IFERROR(VLOOKUP($B154,$P$14:$V$514,5,0),"")</f>
        <v>83690</v>
      </c>
      <c r="D154" s="68" t="str">
        <f>IFERROR(VLOOKUP($B154,$P$14:$V$514,4,0),"")</f>
        <v>Laboratory</v>
      </c>
      <c r="E154" s="71" t="str">
        <f>IFERROR(VLOOKUP($B154,$P$14:$V$514,6,0),"")</f>
        <v>Lipase</v>
      </c>
      <c r="F154" s="70">
        <f>IFERROR(VLOOKUP($B154,$P$14:$V$514,7,0),"")</f>
        <v>77.900000000000006</v>
      </c>
      <c r="G154" s="70">
        <f t="shared" si="21"/>
        <v>77.900000000000006</v>
      </c>
      <c r="H154" s="69">
        <f t="shared" si="22"/>
        <v>77.900000000000006</v>
      </c>
      <c r="I154" s="69">
        <f>IFERROR(VLOOKUP(B154,$P$14:$AH$514,VLOOKUP(I$11,$M$13:$N$23,2,0),0),"")</f>
        <v>71.67</v>
      </c>
      <c r="J154" s="5"/>
      <c r="K154" s="5"/>
      <c r="L154" s="5"/>
      <c r="M154" s="24"/>
      <c r="N154" s="24"/>
      <c r="O154" s="24"/>
      <c r="P154" s="44">
        <f>IFERROR(RANK(Q154,$Q$14:$Q$514,1),"")</f>
        <v>141</v>
      </c>
      <c r="Q154" s="39">
        <f t="shared" si="23"/>
        <v>1.0015400000000001</v>
      </c>
      <c r="R154" s="41"/>
      <c r="S154" s="41" t="s">
        <v>519</v>
      </c>
      <c r="T154" s="41">
        <v>83690</v>
      </c>
      <c r="U154" s="41" t="s">
        <v>156</v>
      </c>
      <c r="V154" s="41">
        <v>77.900000000000006</v>
      </c>
      <c r="W154" s="42">
        <v>71.67</v>
      </c>
      <c r="X154" s="42">
        <v>66.215000000000003</v>
      </c>
      <c r="Y154" s="42">
        <v>74.004999999999995</v>
      </c>
      <c r="Z154" s="42">
        <v>74.004999999999995</v>
      </c>
      <c r="AA154" s="43">
        <f t="shared" si="20"/>
        <v>66.215000000000003</v>
      </c>
      <c r="AB154" s="43">
        <f t="shared" si="19"/>
        <v>70.110000000000014</v>
      </c>
      <c r="AC154" s="43">
        <f t="shared" si="19"/>
        <v>38.950000000000003</v>
      </c>
      <c r="AD154" s="43">
        <f t="shared" si="24"/>
        <v>12.401999999999999</v>
      </c>
      <c r="AE154" s="43">
        <f t="shared" si="19"/>
        <v>38.950000000000003</v>
      </c>
      <c r="AF154" s="43">
        <f t="shared" si="19"/>
        <v>38.950000000000003</v>
      </c>
      <c r="AG154" s="43">
        <f t="shared" si="18"/>
        <v>38.950000000000003</v>
      </c>
      <c r="AH154" s="43"/>
      <c r="AI154" s="26"/>
      <c r="AJ154" s="26"/>
      <c r="AK154" s="26"/>
      <c r="AL154" s="24"/>
      <c r="AM154" s="24"/>
      <c r="AN154" s="24"/>
      <c r="AO154" s="24"/>
      <c r="AP154" s="24"/>
    </row>
    <row r="155" spans="1:42" x14ac:dyDescent="0.25">
      <c r="A155" s="3"/>
      <c r="B155" s="6">
        <v>142</v>
      </c>
      <c r="C155" s="71" t="str">
        <f>IFERROR(VLOOKUP($B155,$P$14:$V$514,5,0),"")</f>
        <v>G0103</v>
      </c>
      <c r="D155" s="68" t="str">
        <f>IFERROR(VLOOKUP($B155,$P$14:$V$514,4,0),"")</f>
        <v>Laboratory</v>
      </c>
      <c r="E155" s="71" t="str">
        <f>IFERROR(VLOOKUP($B155,$P$14:$V$514,6,0),"")</f>
        <v>PSA Screening</v>
      </c>
      <c r="F155" s="70">
        <f>IFERROR(VLOOKUP($B155,$P$14:$V$514,7,0),"")</f>
        <v>130.1</v>
      </c>
      <c r="G155" s="70">
        <f t="shared" si="21"/>
        <v>130.1</v>
      </c>
      <c r="H155" s="69">
        <f t="shared" si="22"/>
        <v>130.1</v>
      </c>
      <c r="I155" s="69">
        <f>IFERROR(VLOOKUP(B155,$P$14:$AH$514,VLOOKUP(I$11,$M$13:$N$23,2,0),0),"")</f>
        <v>119.69</v>
      </c>
      <c r="J155" s="5"/>
      <c r="K155" s="5"/>
      <c r="L155" s="5"/>
      <c r="M155" s="24"/>
      <c r="N155" s="24"/>
      <c r="O155" s="24"/>
      <c r="P155" s="44">
        <f>IFERROR(RANK(Q155,$Q$14:$Q$514,1),"")</f>
        <v>142</v>
      </c>
      <c r="Q155" s="39">
        <f t="shared" si="23"/>
        <v>1.0015499999999999</v>
      </c>
      <c r="R155" s="41"/>
      <c r="S155" s="41" t="s">
        <v>519</v>
      </c>
      <c r="T155" s="41" t="s">
        <v>4</v>
      </c>
      <c r="U155" s="41" t="s">
        <v>157</v>
      </c>
      <c r="V155" s="41">
        <v>130.1</v>
      </c>
      <c r="W155" s="42">
        <v>119.69</v>
      </c>
      <c r="X155" s="42">
        <v>110.58499999999999</v>
      </c>
      <c r="Y155" s="42">
        <v>123.59499999999998</v>
      </c>
      <c r="Z155" s="42">
        <v>123.59499999999998</v>
      </c>
      <c r="AA155" s="43">
        <f t="shared" si="20"/>
        <v>110.58499999999999</v>
      </c>
      <c r="AB155" s="43">
        <f t="shared" si="19"/>
        <v>117.09</v>
      </c>
      <c r="AC155" s="43">
        <f t="shared" si="19"/>
        <v>65.05</v>
      </c>
      <c r="AD155" s="43">
        <f t="shared" si="24"/>
        <v>34.757999999999996</v>
      </c>
      <c r="AE155" s="43">
        <f t="shared" si="19"/>
        <v>65.05</v>
      </c>
      <c r="AF155" s="43">
        <f t="shared" si="19"/>
        <v>65.05</v>
      </c>
      <c r="AG155" s="43">
        <f t="shared" si="18"/>
        <v>65.05</v>
      </c>
      <c r="AH155" s="43"/>
      <c r="AI155" s="26"/>
      <c r="AJ155" s="26"/>
      <c r="AK155" s="26"/>
      <c r="AL155" s="24"/>
      <c r="AM155" s="24"/>
      <c r="AN155" s="24"/>
      <c r="AO155" s="24"/>
      <c r="AP155" s="24"/>
    </row>
    <row r="156" spans="1:42" x14ac:dyDescent="0.25">
      <c r="A156" s="3"/>
      <c r="B156" s="6">
        <v>143</v>
      </c>
      <c r="C156" s="71">
        <f>IFERROR(VLOOKUP($B156,$P$14:$V$514,5,0),"")</f>
        <v>82607</v>
      </c>
      <c r="D156" s="68" t="str">
        <f>IFERROR(VLOOKUP($B156,$P$14:$V$514,4,0),"")</f>
        <v>Laboratory</v>
      </c>
      <c r="E156" s="71" t="str">
        <f>IFERROR(VLOOKUP($B156,$P$14:$V$514,6,0),"")</f>
        <v>Vitamin B-12</v>
      </c>
      <c r="F156" s="70">
        <f>IFERROR(VLOOKUP($B156,$P$14:$V$514,7,0),"")</f>
        <v>125</v>
      </c>
      <c r="G156" s="70">
        <f t="shared" si="21"/>
        <v>125</v>
      </c>
      <c r="H156" s="69">
        <f t="shared" si="22"/>
        <v>125</v>
      </c>
      <c r="I156" s="69">
        <f>IFERROR(VLOOKUP(B156,$P$14:$AH$514,VLOOKUP(I$11,$M$13:$N$23,2,0),0),"")</f>
        <v>115</v>
      </c>
      <c r="J156" s="5"/>
      <c r="K156" s="5"/>
      <c r="L156" s="5"/>
      <c r="M156" s="24"/>
      <c r="N156" s="24"/>
      <c r="O156" s="24"/>
      <c r="P156" s="44">
        <f>IFERROR(RANK(Q156,$Q$14:$Q$514,1),"")</f>
        <v>143</v>
      </c>
      <c r="Q156" s="39">
        <f t="shared" si="23"/>
        <v>1.00156</v>
      </c>
      <c r="R156" s="41"/>
      <c r="S156" s="41" t="s">
        <v>519</v>
      </c>
      <c r="T156" s="41">
        <v>82607</v>
      </c>
      <c r="U156" s="41" t="s">
        <v>158</v>
      </c>
      <c r="V156" s="41">
        <v>125</v>
      </c>
      <c r="W156" s="42">
        <v>115</v>
      </c>
      <c r="X156" s="42">
        <v>106.25</v>
      </c>
      <c r="Y156" s="42">
        <v>118.75</v>
      </c>
      <c r="Z156" s="42">
        <v>118.75</v>
      </c>
      <c r="AA156" s="43">
        <f t="shared" si="20"/>
        <v>106.25</v>
      </c>
      <c r="AB156" s="43">
        <f t="shared" si="19"/>
        <v>112.5</v>
      </c>
      <c r="AC156" s="43">
        <f t="shared" si="19"/>
        <v>62.5</v>
      </c>
      <c r="AD156" s="43">
        <f t="shared" si="24"/>
        <v>27.144000000000002</v>
      </c>
      <c r="AE156" s="43">
        <f t="shared" si="19"/>
        <v>62.5</v>
      </c>
      <c r="AF156" s="43">
        <f t="shared" si="19"/>
        <v>62.5</v>
      </c>
      <c r="AG156" s="43">
        <f t="shared" si="18"/>
        <v>62.5</v>
      </c>
      <c r="AH156" s="43"/>
      <c r="AI156" s="26"/>
      <c r="AJ156" s="26"/>
      <c r="AK156" s="26"/>
      <c r="AL156" s="24"/>
      <c r="AM156" s="24"/>
      <c r="AN156" s="24"/>
      <c r="AO156" s="24"/>
      <c r="AP156" s="24"/>
    </row>
    <row r="157" spans="1:42" x14ac:dyDescent="0.25">
      <c r="A157" s="3"/>
      <c r="B157" s="6">
        <v>144</v>
      </c>
      <c r="C157" s="71">
        <f>IFERROR(VLOOKUP($B157,$P$14:$V$514,5,0),"")</f>
        <v>82746</v>
      </c>
      <c r="D157" s="68" t="str">
        <f>IFERROR(VLOOKUP($B157,$P$14:$V$514,4,0),"")</f>
        <v>Laboratory</v>
      </c>
      <c r="E157" s="71" t="str">
        <f>IFERROR(VLOOKUP($B157,$P$14:$V$514,6,0),"")</f>
        <v>Folate</v>
      </c>
      <c r="F157" s="70">
        <f>IFERROR(VLOOKUP($B157,$P$14:$V$514,7,0),"")</f>
        <v>77.25</v>
      </c>
      <c r="G157" s="70">
        <f t="shared" si="21"/>
        <v>77.25</v>
      </c>
      <c r="H157" s="69">
        <f t="shared" si="22"/>
        <v>77.25</v>
      </c>
      <c r="I157" s="69">
        <f>IFERROR(VLOOKUP(B157,$P$14:$AH$514,VLOOKUP(I$11,$M$13:$N$23,2,0),0),"")</f>
        <v>71.069999999999993</v>
      </c>
      <c r="J157" s="5"/>
      <c r="K157" s="5"/>
      <c r="L157" s="5"/>
      <c r="M157" s="24"/>
      <c r="N157" s="24"/>
      <c r="O157" s="24"/>
      <c r="P157" s="44">
        <f>IFERROR(RANK(Q157,$Q$14:$Q$514,1),"")</f>
        <v>144</v>
      </c>
      <c r="Q157" s="39">
        <f t="shared" si="23"/>
        <v>1.0015700000000001</v>
      </c>
      <c r="R157" s="41"/>
      <c r="S157" s="41" t="s">
        <v>519</v>
      </c>
      <c r="T157" s="41">
        <v>82746</v>
      </c>
      <c r="U157" s="41" t="s">
        <v>159</v>
      </c>
      <c r="V157" s="41">
        <v>77.25</v>
      </c>
      <c r="W157" s="42">
        <v>71.069999999999993</v>
      </c>
      <c r="X157" s="42">
        <v>65.662499999999994</v>
      </c>
      <c r="Y157" s="42">
        <v>73.387500000000003</v>
      </c>
      <c r="Z157" s="42">
        <v>73.387500000000003</v>
      </c>
      <c r="AA157" s="43">
        <f t="shared" si="20"/>
        <v>65.662499999999994</v>
      </c>
      <c r="AB157" s="43">
        <f t="shared" si="19"/>
        <v>69.525000000000006</v>
      </c>
      <c r="AC157" s="43">
        <f t="shared" si="19"/>
        <v>38.625</v>
      </c>
      <c r="AD157" s="43">
        <f t="shared" si="24"/>
        <v>26.46</v>
      </c>
      <c r="AE157" s="43">
        <f t="shared" si="19"/>
        <v>38.625</v>
      </c>
      <c r="AF157" s="43">
        <f t="shared" si="19"/>
        <v>38.625</v>
      </c>
      <c r="AG157" s="43">
        <f t="shared" si="18"/>
        <v>38.625</v>
      </c>
      <c r="AH157" s="43"/>
      <c r="AI157" s="26"/>
      <c r="AJ157" s="26"/>
      <c r="AK157" s="26"/>
      <c r="AL157" s="24"/>
      <c r="AM157" s="24"/>
      <c r="AN157" s="24"/>
      <c r="AO157" s="24"/>
      <c r="AP157" s="24"/>
    </row>
    <row r="158" spans="1:42" x14ac:dyDescent="0.25">
      <c r="A158" s="3"/>
      <c r="B158" s="6">
        <v>145</v>
      </c>
      <c r="C158" s="71">
        <f>IFERROR(VLOOKUP($B158,$P$14:$V$514,5,0),"")</f>
        <v>84439</v>
      </c>
      <c r="D158" s="68" t="str">
        <f>IFERROR(VLOOKUP($B158,$P$14:$V$514,4,0),"")</f>
        <v>Laboratory</v>
      </c>
      <c r="E158" s="71" t="str">
        <f>IFERROR(VLOOKUP($B158,$P$14:$V$514,6,0),"")</f>
        <v>Free T4</v>
      </c>
      <c r="F158" s="70">
        <f>IFERROR(VLOOKUP($B158,$P$14:$V$514,7,0),"")</f>
        <v>101</v>
      </c>
      <c r="G158" s="70">
        <f t="shared" si="21"/>
        <v>101</v>
      </c>
      <c r="H158" s="69">
        <f t="shared" si="22"/>
        <v>101</v>
      </c>
      <c r="I158" s="69">
        <f>IFERROR(VLOOKUP(B158,$P$14:$AH$514,VLOOKUP(I$11,$M$13:$N$23,2,0),0),"")</f>
        <v>92.92</v>
      </c>
      <c r="J158" s="5"/>
      <c r="K158" s="5"/>
      <c r="L158" s="5"/>
      <c r="M158" s="24"/>
      <c r="N158" s="24"/>
      <c r="O158" s="24"/>
      <c r="P158" s="44">
        <f>IFERROR(RANK(Q158,$Q$14:$Q$514,1),"")</f>
        <v>145</v>
      </c>
      <c r="Q158" s="39">
        <f t="shared" si="23"/>
        <v>1.0015799999999999</v>
      </c>
      <c r="R158" s="41"/>
      <c r="S158" s="41" t="s">
        <v>519</v>
      </c>
      <c r="T158" s="41">
        <v>84439</v>
      </c>
      <c r="U158" s="41" t="s">
        <v>160</v>
      </c>
      <c r="V158" s="41">
        <v>101</v>
      </c>
      <c r="W158" s="42">
        <v>92.92</v>
      </c>
      <c r="X158" s="42">
        <v>85.85</v>
      </c>
      <c r="Y158" s="42">
        <v>95.949999999999989</v>
      </c>
      <c r="Z158" s="42">
        <v>95.949999999999989</v>
      </c>
      <c r="AA158" s="43">
        <f t="shared" si="20"/>
        <v>85.85</v>
      </c>
      <c r="AB158" s="43">
        <f t="shared" si="19"/>
        <v>90.9</v>
      </c>
      <c r="AC158" s="43">
        <f t="shared" si="19"/>
        <v>50.5</v>
      </c>
      <c r="AD158" s="43">
        <f t="shared" si="24"/>
        <v>16.236000000000001</v>
      </c>
      <c r="AE158" s="43">
        <f t="shared" si="19"/>
        <v>50.5</v>
      </c>
      <c r="AF158" s="43">
        <f t="shared" si="19"/>
        <v>50.5</v>
      </c>
      <c r="AG158" s="43">
        <f t="shared" ref="AG158:AG221" si="26">$V158*AG$11</f>
        <v>50.5</v>
      </c>
      <c r="AH158" s="43"/>
      <c r="AI158" s="26"/>
      <c r="AJ158" s="26"/>
      <c r="AK158" s="26"/>
      <c r="AL158" s="24"/>
      <c r="AM158" s="24"/>
      <c r="AN158" s="24"/>
      <c r="AO158" s="24"/>
      <c r="AP158" s="24"/>
    </row>
    <row r="159" spans="1:42" x14ac:dyDescent="0.25">
      <c r="A159" s="3"/>
      <c r="B159" s="6">
        <v>146</v>
      </c>
      <c r="C159" s="71">
        <f>IFERROR(VLOOKUP($B159,$P$14:$V$514,5,0),"")</f>
        <v>84480</v>
      </c>
      <c r="D159" s="68" t="str">
        <f>IFERROR(VLOOKUP($B159,$P$14:$V$514,4,0),"")</f>
        <v>Laboratory</v>
      </c>
      <c r="E159" s="71" t="str">
        <f>IFERROR(VLOOKUP($B159,$P$14:$V$514,6,0),"")</f>
        <v>Total Triodothyronine (T3)</v>
      </c>
      <c r="F159" s="70">
        <f>IFERROR(VLOOKUP($B159,$P$14:$V$514,7,0),"")</f>
        <v>140</v>
      </c>
      <c r="G159" s="70">
        <f t="shared" si="21"/>
        <v>140</v>
      </c>
      <c r="H159" s="69">
        <f t="shared" si="22"/>
        <v>140</v>
      </c>
      <c r="I159" s="69">
        <f>IFERROR(VLOOKUP(B159,$P$14:$AH$514,VLOOKUP(I$11,$M$13:$N$23,2,0),0),"")</f>
        <v>128.80000000000001</v>
      </c>
      <c r="J159" s="5"/>
      <c r="K159" s="5"/>
      <c r="L159" s="5"/>
      <c r="M159" s="24"/>
      <c r="N159" s="24"/>
      <c r="O159" s="24"/>
      <c r="P159" s="44">
        <f>IFERROR(RANK(Q159,$Q$14:$Q$514,1),"")</f>
        <v>146</v>
      </c>
      <c r="Q159" s="39">
        <f t="shared" si="23"/>
        <v>1.00159</v>
      </c>
      <c r="R159" s="41"/>
      <c r="S159" s="41" t="s">
        <v>519</v>
      </c>
      <c r="T159" s="41">
        <v>84480</v>
      </c>
      <c r="U159" s="41" t="s">
        <v>161</v>
      </c>
      <c r="V159" s="41">
        <v>140</v>
      </c>
      <c r="W159" s="42">
        <v>128.80000000000001</v>
      </c>
      <c r="X159" s="42">
        <v>119</v>
      </c>
      <c r="Y159" s="42">
        <v>133</v>
      </c>
      <c r="Z159" s="42">
        <v>133</v>
      </c>
      <c r="AA159" s="43">
        <f t="shared" si="20"/>
        <v>119</v>
      </c>
      <c r="AB159" s="43">
        <f t="shared" si="19"/>
        <v>126</v>
      </c>
      <c r="AC159" s="43">
        <f t="shared" si="19"/>
        <v>70</v>
      </c>
      <c r="AD159" s="43">
        <f t="shared" si="24"/>
        <v>25.524000000000001</v>
      </c>
      <c r="AE159" s="43">
        <f t="shared" si="19"/>
        <v>70</v>
      </c>
      <c r="AF159" s="43">
        <f t="shared" si="19"/>
        <v>70</v>
      </c>
      <c r="AG159" s="43">
        <f t="shared" si="26"/>
        <v>70</v>
      </c>
      <c r="AH159" s="43"/>
      <c r="AI159" s="26"/>
      <c r="AJ159" s="26"/>
      <c r="AK159" s="26"/>
      <c r="AL159" s="24"/>
      <c r="AM159" s="24"/>
      <c r="AN159" s="24"/>
      <c r="AO159" s="24"/>
      <c r="AP159" s="24"/>
    </row>
    <row r="160" spans="1:42" x14ac:dyDescent="0.25">
      <c r="A160" s="3"/>
      <c r="B160" s="6">
        <v>147</v>
      </c>
      <c r="C160" s="71">
        <f>IFERROR(VLOOKUP($B160,$P$14:$V$514,5,0),"")</f>
        <v>84443</v>
      </c>
      <c r="D160" s="68" t="str">
        <f>IFERROR(VLOOKUP($B160,$P$14:$V$514,4,0),"")</f>
        <v>Laboratory</v>
      </c>
      <c r="E160" s="71" t="str">
        <f>IFERROR(VLOOKUP($B160,$P$14:$V$514,6,0),"")</f>
        <v>Thyroid Stimulating Hormone</v>
      </c>
      <c r="F160" s="70">
        <f>IFERROR(VLOOKUP($B160,$P$14:$V$514,7,0),"")</f>
        <v>87.6</v>
      </c>
      <c r="G160" s="70">
        <f t="shared" si="21"/>
        <v>87.6</v>
      </c>
      <c r="H160" s="69">
        <f t="shared" si="22"/>
        <v>87.6</v>
      </c>
      <c r="I160" s="69">
        <f>IFERROR(VLOOKUP(B160,$P$14:$AH$514,VLOOKUP(I$11,$M$13:$N$23,2,0),0),"")</f>
        <v>80.59</v>
      </c>
      <c r="J160" s="5"/>
      <c r="K160" s="5"/>
      <c r="L160" s="5"/>
      <c r="M160" s="24"/>
      <c r="N160" s="24"/>
      <c r="O160" s="24"/>
      <c r="P160" s="44">
        <f>IFERROR(RANK(Q160,$Q$14:$Q$514,1),"")</f>
        <v>147</v>
      </c>
      <c r="Q160" s="39">
        <f t="shared" si="23"/>
        <v>1.0016</v>
      </c>
      <c r="R160" s="41"/>
      <c r="S160" s="41" t="s">
        <v>519</v>
      </c>
      <c r="T160" s="41">
        <v>84443</v>
      </c>
      <c r="U160" s="41" t="s">
        <v>40</v>
      </c>
      <c r="V160" s="41">
        <v>87.6</v>
      </c>
      <c r="W160" s="42">
        <v>80.59</v>
      </c>
      <c r="X160" s="42">
        <v>74.459999999999994</v>
      </c>
      <c r="Y160" s="42">
        <v>83.219999999999985</v>
      </c>
      <c r="Z160" s="42">
        <v>83.219999999999985</v>
      </c>
      <c r="AA160" s="43">
        <f t="shared" si="20"/>
        <v>74.459999999999994</v>
      </c>
      <c r="AB160" s="43">
        <f t="shared" si="19"/>
        <v>78.84</v>
      </c>
      <c r="AC160" s="43">
        <f t="shared" si="19"/>
        <v>43.8</v>
      </c>
      <c r="AD160" s="43">
        <f t="shared" si="24"/>
        <v>30.240000000000002</v>
      </c>
      <c r="AE160" s="43">
        <f t="shared" si="19"/>
        <v>43.8</v>
      </c>
      <c r="AF160" s="43">
        <f t="shared" si="19"/>
        <v>43.8</v>
      </c>
      <c r="AG160" s="43">
        <f t="shared" si="26"/>
        <v>43.8</v>
      </c>
      <c r="AH160" s="43"/>
      <c r="AI160" s="26"/>
      <c r="AJ160" s="26"/>
      <c r="AK160" s="26"/>
      <c r="AL160" s="24"/>
      <c r="AM160" s="24"/>
      <c r="AN160" s="24"/>
      <c r="AO160" s="24"/>
      <c r="AP160" s="24"/>
    </row>
    <row r="161" spans="1:42" x14ac:dyDescent="0.25">
      <c r="A161" s="3"/>
      <c r="B161" s="6">
        <v>148</v>
      </c>
      <c r="C161" s="71">
        <f>IFERROR(VLOOKUP($B161,$P$14:$V$514,5,0),"")</f>
        <v>80184</v>
      </c>
      <c r="D161" s="68" t="str">
        <f>IFERROR(VLOOKUP($B161,$P$14:$V$514,4,0),"")</f>
        <v>Laboratory</v>
      </c>
      <c r="E161" s="71" t="str">
        <f>IFERROR(VLOOKUP($B161,$P$14:$V$514,6,0),"")</f>
        <v>Phenobarbital Level</v>
      </c>
      <c r="F161" s="70">
        <f>IFERROR(VLOOKUP($B161,$P$14:$V$514,7,0),"")</f>
        <v>114.3</v>
      </c>
      <c r="G161" s="70">
        <f t="shared" si="21"/>
        <v>114.3</v>
      </c>
      <c r="H161" s="69">
        <f t="shared" si="22"/>
        <v>114.3</v>
      </c>
      <c r="I161" s="69">
        <f>IFERROR(VLOOKUP(B161,$P$14:$AH$514,VLOOKUP(I$11,$M$13:$N$23,2,0),0),"")</f>
        <v>105.16</v>
      </c>
      <c r="J161" s="5"/>
      <c r="K161" s="5"/>
      <c r="L161" s="5"/>
      <c r="M161" s="24"/>
      <c r="N161" s="24"/>
      <c r="O161" s="24"/>
      <c r="P161" s="44">
        <f>IFERROR(RANK(Q161,$Q$14:$Q$514,1),"")</f>
        <v>148</v>
      </c>
      <c r="Q161" s="39">
        <f t="shared" si="23"/>
        <v>1.0016099999999999</v>
      </c>
      <c r="R161" s="41"/>
      <c r="S161" s="41" t="s">
        <v>519</v>
      </c>
      <c r="T161" s="41">
        <v>80184</v>
      </c>
      <c r="U161" s="41" t="s">
        <v>162</v>
      </c>
      <c r="V161" s="41">
        <v>114.3</v>
      </c>
      <c r="W161" s="42">
        <v>105.16</v>
      </c>
      <c r="X161" s="42">
        <v>97.155000000000001</v>
      </c>
      <c r="Y161" s="42">
        <v>108.58499999999999</v>
      </c>
      <c r="Z161" s="42">
        <v>108.58499999999999</v>
      </c>
      <c r="AA161" s="43">
        <f t="shared" si="20"/>
        <v>97.155000000000001</v>
      </c>
      <c r="AB161" s="43">
        <f t="shared" si="19"/>
        <v>102.87</v>
      </c>
      <c r="AC161" s="43">
        <f t="shared" si="19"/>
        <v>57.15</v>
      </c>
      <c r="AD161" s="43">
        <f t="shared" si="24"/>
        <v>27.540000000000003</v>
      </c>
      <c r="AE161" s="43">
        <f t="shared" si="19"/>
        <v>57.15</v>
      </c>
      <c r="AF161" s="43">
        <f t="shared" si="19"/>
        <v>57.15</v>
      </c>
      <c r="AG161" s="43">
        <f t="shared" si="26"/>
        <v>57.15</v>
      </c>
      <c r="AH161" s="43"/>
      <c r="AI161" s="26"/>
      <c r="AJ161" s="26"/>
      <c r="AK161" s="26"/>
      <c r="AL161" s="24"/>
      <c r="AM161" s="24"/>
      <c r="AN161" s="24"/>
      <c r="AO161" s="24"/>
      <c r="AP161" s="24"/>
    </row>
    <row r="162" spans="1:42" x14ac:dyDescent="0.25">
      <c r="A162" s="3"/>
      <c r="B162" s="6">
        <v>149</v>
      </c>
      <c r="C162" s="71">
        <f>IFERROR(VLOOKUP($B162,$P$14:$V$514,5,0),"")</f>
        <v>84145</v>
      </c>
      <c r="D162" s="68" t="str">
        <f>IFERROR(VLOOKUP($B162,$P$14:$V$514,4,0),"")</f>
        <v>Laboratory</v>
      </c>
      <c r="E162" s="71" t="str">
        <f>IFERROR(VLOOKUP($B162,$P$14:$V$514,6,0),"")</f>
        <v>Procalcitonin</v>
      </c>
      <c r="F162" s="70">
        <f>IFERROR(VLOOKUP($B162,$P$14:$V$514,7,0),"")</f>
        <v>125</v>
      </c>
      <c r="G162" s="70">
        <f t="shared" si="21"/>
        <v>125</v>
      </c>
      <c r="H162" s="69">
        <f t="shared" si="22"/>
        <v>125</v>
      </c>
      <c r="I162" s="69">
        <f>IFERROR(VLOOKUP(B162,$P$14:$AH$514,VLOOKUP(I$11,$M$13:$N$23,2,0),0),"")</f>
        <v>115</v>
      </c>
      <c r="J162" s="5"/>
      <c r="K162" s="5"/>
      <c r="L162" s="5"/>
      <c r="M162" s="24"/>
      <c r="N162" s="24"/>
      <c r="O162" s="24"/>
      <c r="P162" s="44">
        <f>IFERROR(RANK(Q162,$Q$14:$Q$514,1),"")</f>
        <v>149</v>
      </c>
      <c r="Q162" s="39">
        <f t="shared" si="23"/>
        <v>1.00162</v>
      </c>
      <c r="R162" s="41"/>
      <c r="S162" s="41" t="s">
        <v>519</v>
      </c>
      <c r="T162" s="41">
        <v>84145</v>
      </c>
      <c r="U162" s="41" t="s">
        <v>163</v>
      </c>
      <c r="V162" s="41">
        <v>125</v>
      </c>
      <c r="W162" s="42">
        <v>115</v>
      </c>
      <c r="X162" s="42">
        <v>106.25</v>
      </c>
      <c r="Y162" s="42">
        <v>118.75</v>
      </c>
      <c r="Z162" s="42">
        <v>118.75</v>
      </c>
      <c r="AA162" s="43">
        <f t="shared" si="20"/>
        <v>106.25</v>
      </c>
      <c r="AB162" s="43">
        <f t="shared" si="19"/>
        <v>112.5</v>
      </c>
      <c r="AC162" s="43">
        <f t="shared" si="19"/>
        <v>62.5</v>
      </c>
      <c r="AD162" s="43">
        <f t="shared" si="24"/>
        <v>48.996000000000002</v>
      </c>
      <c r="AE162" s="43">
        <f t="shared" si="19"/>
        <v>62.5</v>
      </c>
      <c r="AF162" s="43">
        <f t="shared" si="19"/>
        <v>62.5</v>
      </c>
      <c r="AG162" s="43">
        <f t="shared" si="26"/>
        <v>62.5</v>
      </c>
      <c r="AH162" s="43"/>
      <c r="AI162" s="26"/>
      <c r="AJ162" s="26"/>
      <c r="AK162" s="26"/>
      <c r="AL162" s="24"/>
      <c r="AM162" s="24"/>
      <c r="AN162" s="24"/>
      <c r="AO162" s="24"/>
      <c r="AP162" s="24"/>
    </row>
    <row r="163" spans="1:42" x14ac:dyDescent="0.25">
      <c r="A163" s="3"/>
      <c r="B163" s="6">
        <v>150</v>
      </c>
      <c r="C163" s="71">
        <f>IFERROR(VLOOKUP($B163,$P$14:$V$514,5,0),"")</f>
        <v>82306</v>
      </c>
      <c r="D163" s="68" t="str">
        <f>IFERROR(VLOOKUP($B163,$P$14:$V$514,4,0),"")</f>
        <v>Laboratory</v>
      </c>
      <c r="E163" s="71" t="str">
        <f>IFERROR(VLOOKUP($B163,$P$14:$V$514,6,0),"")</f>
        <v>Vitamin D 25 Hydroxy</v>
      </c>
      <c r="F163" s="70">
        <f>IFERROR(VLOOKUP($B163,$P$14:$V$514,7,0),"")</f>
        <v>105</v>
      </c>
      <c r="G163" s="70">
        <f t="shared" si="21"/>
        <v>105</v>
      </c>
      <c r="H163" s="69">
        <f t="shared" si="22"/>
        <v>105</v>
      </c>
      <c r="I163" s="69">
        <f>IFERROR(VLOOKUP(B163,$P$14:$AH$514,VLOOKUP(I$11,$M$13:$N$23,2,0),0),"")</f>
        <v>96.6</v>
      </c>
      <c r="J163" s="5"/>
      <c r="K163" s="5"/>
      <c r="L163" s="5"/>
      <c r="M163" s="24"/>
      <c r="N163" s="24"/>
      <c r="O163" s="24"/>
      <c r="P163" s="44">
        <f>IFERROR(RANK(Q163,$Q$14:$Q$514,1),"")</f>
        <v>150</v>
      </c>
      <c r="Q163" s="39">
        <f t="shared" si="23"/>
        <v>1.00163</v>
      </c>
      <c r="R163" s="41"/>
      <c r="S163" s="41" t="s">
        <v>519</v>
      </c>
      <c r="T163" s="41">
        <v>82306</v>
      </c>
      <c r="U163" s="41" t="s">
        <v>164</v>
      </c>
      <c r="V163" s="41">
        <v>105</v>
      </c>
      <c r="W163" s="42">
        <v>96.6</v>
      </c>
      <c r="X163" s="42">
        <v>89.25</v>
      </c>
      <c r="Y163" s="42">
        <v>99.75</v>
      </c>
      <c r="Z163" s="42">
        <v>99.75</v>
      </c>
      <c r="AA163" s="43">
        <f t="shared" si="20"/>
        <v>89.25</v>
      </c>
      <c r="AB163" s="43">
        <f t="shared" si="19"/>
        <v>94.5</v>
      </c>
      <c r="AC163" s="43">
        <f t="shared" si="19"/>
        <v>52.5</v>
      </c>
      <c r="AD163" s="43">
        <f t="shared" si="24"/>
        <v>53.28</v>
      </c>
      <c r="AE163" s="43">
        <f t="shared" ref="AB163:AF214" si="27">$V163*AE$11</f>
        <v>52.5</v>
      </c>
      <c r="AF163" s="43">
        <f t="shared" si="27"/>
        <v>52.5</v>
      </c>
      <c r="AG163" s="43">
        <f t="shared" si="26"/>
        <v>52.5</v>
      </c>
      <c r="AH163" s="43"/>
      <c r="AI163" s="26"/>
      <c r="AJ163" s="26"/>
      <c r="AK163" s="26"/>
      <c r="AL163" s="24"/>
      <c r="AM163" s="24"/>
      <c r="AN163" s="24"/>
      <c r="AO163" s="24"/>
      <c r="AP163" s="24"/>
    </row>
    <row r="164" spans="1:42" x14ac:dyDescent="0.25">
      <c r="A164" s="3"/>
      <c r="B164" s="6">
        <v>151</v>
      </c>
      <c r="C164" s="71">
        <f>IFERROR(VLOOKUP($B164,$P$14:$V$514,5,0),"")</f>
        <v>87493</v>
      </c>
      <c r="D164" s="68" t="str">
        <f>IFERROR(VLOOKUP($B164,$P$14:$V$514,4,0),"")</f>
        <v>Laboratory</v>
      </c>
      <c r="E164" s="71" t="str">
        <f>IFERROR(VLOOKUP($B164,$P$14:$V$514,6,0),"")</f>
        <v>Clostridium Difficile</v>
      </c>
      <c r="F164" s="70">
        <f>IFERROR(VLOOKUP($B164,$P$14:$V$514,7,0),"")</f>
        <v>150</v>
      </c>
      <c r="G164" s="70">
        <f t="shared" si="21"/>
        <v>150</v>
      </c>
      <c r="H164" s="69">
        <f t="shared" si="22"/>
        <v>150</v>
      </c>
      <c r="I164" s="69">
        <f>IFERROR(VLOOKUP(B164,$P$14:$AH$514,VLOOKUP(I$11,$M$13:$N$23,2,0),0),"")</f>
        <v>138</v>
      </c>
      <c r="J164" s="5"/>
      <c r="K164" s="5"/>
      <c r="L164" s="5"/>
      <c r="M164" s="24"/>
      <c r="N164" s="24"/>
      <c r="O164" s="24"/>
      <c r="P164" s="44">
        <f>IFERROR(RANK(Q164,$Q$14:$Q$514,1),"")</f>
        <v>151</v>
      </c>
      <c r="Q164" s="39">
        <f t="shared" si="23"/>
        <v>1.0016400000000001</v>
      </c>
      <c r="R164" s="41"/>
      <c r="S164" s="41" t="s">
        <v>519</v>
      </c>
      <c r="T164" s="41">
        <v>87493</v>
      </c>
      <c r="U164" s="41" t="s">
        <v>165</v>
      </c>
      <c r="V164" s="41">
        <v>150</v>
      </c>
      <c r="W164" s="42">
        <v>138</v>
      </c>
      <c r="X164" s="42">
        <v>127.5</v>
      </c>
      <c r="Y164" s="42">
        <v>142.5</v>
      </c>
      <c r="Z164" s="42">
        <v>142.5</v>
      </c>
      <c r="AA164" s="43">
        <f t="shared" si="20"/>
        <v>127.5</v>
      </c>
      <c r="AB164" s="43">
        <f t="shared" si="27"/>
        <v>135</v>
      </c>
      <c r="AC164" s="43">
        <f t="shared" si="27"/>
        <v>75</v>
      </c>
      <c r="AD164" s="43">
        <f t="shared" si="24"/>
        <v>67.086000000000013</v>
      </c>
      <c r="AE164" s="43">
        <f t="shared" si="27"/>
        <v>75</v>
      </c>
      <c r="AF164" s="43">
        <f t="shared" si="27"/>
        <v>75</v>
      </c>
      <c r="AG164" s="43">
        <f t="shared" si="26"/>
        <v>75</v>
      </c>
      <c r="AH164" s="43"/>
      <c r="AI164" s="26"/>
      <c r="AJ164" s="26"/>
      <c r="AK164" s="26"/>
      <c r="AL164" s="24"/>
      <c r="AM164" s="24"/>
      <c r="AN164" s="24"/>
      <c r="AO164" s="24"/>
      <c r="AP164" s="24"/>
    </row>
    <row r="165" spans="1:42" x14ac:dyDescent="0.25">
      <c r="A165" s="3"/>
      <c r="B165" s="6">
        <v>152</v>
      </c>
      <c r="C165" s="71">
        <f>IFERROR(VLOOKUP($B165,$P$14:$V$514,5,0),"")</f>
        <v>87491</v>
      </c>
      <c r="D165" s="68" t="str">
        <f>IFERROR(VLOOKUP($B165,$P$14:$V$514,4,0),"")</f>
        <v>Laboratory</v>
      </c>
      <c r="E165" s="71" t="str">
        <f>IFERROR(VLOOKUP($B165,$P$14:$V$514,6,0),"")</f>
        <v>Chlamydia PCR, Urine</v>
      </c>
      <c r="F165" s="70">
        <f>IFERROR(VLOOKUP($B165,$P$14:$V$514,7,0),"")</f>
        <v>135</v>
      </c>
      <c r="G165" s="70">
        <f t="shared" si="21"/>
        <v>135</v>
      </c>
      <c r="H165" s="69">
        <f t="shared" si="22"/>
        <v>135</v>
      </c>
      <c r="I165" s="69">
        <f>IFERROR(VLOOKUP(B165,$P$14:$AH$514,VLOOKUP(I$11,$M$13:$N$23,2,0),0),"")</f>
        <v>124.2</v>
      </c>
      <c r="J165" s="5"/>
      <c r="K165" s="5"/>
      <c r="L165" s="5"/>
      <c r="M165" s="24"/>
      <c r="N165" s="24"/>
      <c r="O165" s="24"/>
      <c r="P165" s="44">
        <f>IFERROR(RANK(Q165,$Q$14:$Q$514,1),"")</f>
        <v>152</v>
      </c>
      <c r="Q165" s="39">
        <f t="shared" si="23"/>
        <v>1.0016499999999999</v>
      </c>
      <c r="R165" s="41"/>
      <c r="S165" s="41" t="s">
        <v>519</v>
      </c>
      <c r="T165" s="41">
        <v>87491</v>
      </c>
      <c r="U165" s="41" t="s">
        <v>166</v>
      </c>
      <c r="V165" s="41">
        <v>135</v>
      </c>
      <c r="W165" s="42">
        <v>124.2</v>
      </c>
      <c r="X165" s="42">
        <v>114.75</v>
      </c>
      <c r="Y165" s="42">
        <v>128.25</v>
      </c>
      <c r="Z165" s="42">
        <v>128.25</v>
      </c>
      <c r="AA165" s="43">
        <f t="shared" si="20"/>
        <v>114.75</v>
      </c>
      <c r="AB165" s="43">
        <f t="shared" si="27"/>
        <v>121.5</v>
      </c>
      <c r="AC165" s="43">
        <f t="shared" si="27"/>
        <v>67.5</v>
      </c>
      <c r="AD165" s="43">
        <f t="shared" si="24"/>
        <v>63.162000000000006</v>
      </c>
      <c r="AE165" s="43">
        <f t="shared" si="27"/>
        <v>67.5</v>
      </c>
      <c r="AF165" s="43">
        <f t="shared" si="27"/>
        <v>67.5</v>
      </c>
      <c r="AG165" s="43">
        <f t="shared" si="26"/>
        <v>67.5</v>
      </c>
      <c r="AH165" s="43"/>
      <c r="AI165" s="26"/>
      <c r="AJ165" s="26"/>
      <c r="AK165" s="26"/>
      <c r="AL165" s="24"/>
      <c r="AM165" s="24"/>
      <c r="AN165" s="24"/>
      <c r="AO165" s="24"/>
      <c r="AP165" s="24"/>
    </row>
    <row r="166" spans="1:42" x14ac:dyDescent="0.25">
      <c r="A166" s="3"/>
      <c r="B166" s="6">
        <v>153</v>
      </c>
      <c r="C166" s="71">
        <f>IFERROR(VLOOKUP($B166,$P$14:$V$514,5,0),"")</f>
        <v>87591</v>
      </c>
      <c r="D166" s="68" t="str">
        <f>IFERROR(VLOOKUP($B166,$P$14:$V$514,4,0),"")</f>
        <v>Laboratory</v>
      </c>
      <c r="E166" s="71" t="str">
        <f>IFERROR(VLOOKUP($B166,$P$14:$V$514,6,0),"")</f>
        <v>Gonorrhoeae PCR, Urine</v>
      </c>
      <c r="F166" s="70">
        <f>IFERROR(VLOOKUP($B166,$P$14:$V$514,7,0),"")</f>
        <v>138.1</v>
      </c>
      <c r="G166" s="70">
        <f t="shared" si="21"/>
        <v>138.1</v>
      </c>
      <c r="H166" s="69">
        <f t="shared" si="22"/>
        <v>138.1</v>
      </c>
      <c r="I166" s="69">
        <f>IFERROR(VLOOKUP(B166,$P$14:$AH$514,VLOOKUP(I$11,$M$13:$N$23,2,0),0),"")</f>
        <v>127.05</v>
      </c>
      <c r="J166" s="5"/>
      <c r="K166" s="5"/>
      <c r="L166" s="5"/>
      <c r="M166" s="24"/>
      <c r="N166" s="24"/>
      <c r="O166" s="24"/>
      <c r="P166" s="44">
        <f>IFERROR(RANK(Q166,$Q$14:$Q$514,1),"")</f>
        <v>153</v>
      </c>
      <c r="Q166" s="39">
        <f t="shared" si="23"/>
        <v>1.00166</v>
      </c>
      <c r="R166" s="41"/>
      <c r="S166" s="41" t="s">
        <v>519</v>
      </c>
      <c r="T166" s="41">
        <v>87591</v>
      </c>
      <c r="U166" s="41" t="s">
        <v>167</v>
      </c>
      <c r="V166" s="41">
        <v>138.1</v>
      </c>
      <c r="W166" s="42">
        <v>127.05</v>
      </c>
      <c r="X166" s="42">
        <v>117.38499999999999</v>
      </c>
      <c r="Y166" s="42">
        <v>131.19499999999999</v>
      </c>
      <c r="Z166" s="42">
        <v>131.19499999999999</v>
      </c>
      <c r="AA166" s="43">
        <f t="shared" si="20"/>
        <v>117.38499999999999</v>
      </c>
      <c r="AB166" s="43">
        <f t="shared" si="27"/>
        <v>124.28999999999999</v>
      </c>
      <c r="AC166" s="43">
        <f t="shared" si="27"/>
        <v>69.05</v>
      </c>
      <c r="AD166" s="43">
        <f t="shared" si="24"/>
        <v>63.162000000000006</v>
      </c>
      <c r="AE166" s="43">
        <f t="shared" si="27"/>
        <v>69.05</v>
      </c>
      <c r="AF166" s="43">
        <f t="shared" si="27"/>
        <v>69.05</v>
      </c>
      <c r="AG166" s="43">
        <f t="shared" si="26"/>
        <v>69.05</v>
      </c>
      <c r="AH166" s="43"/>
      <c r="AI166" s="26"/>
      <c r="AJ166" s="26"/>
      <c r="AK166" s="26"/>
      <c r="AL166" s="24"/>
      <c r="AM166" s="24"/>
      <c r="AN166" s="24"/>
      <c r="AO166" s="24"/>
      <c r="AP166" s="24"/>
    </row>
    <row r="167" spans="1:42" x14ac:dyDescent="0.25">
      <c r="A167" s="3"/>
      <c r="B167" s="6">
        <v>154</v>
      </c>
      <c r="C167" s="71">
        <f>IFERROR(VLOOKUP($B167,$P$14:$V$514,5,0),"")</f>
        <v>87653</v>
      </c>
      <c r="D167" s="68" t="str">
        <f>IFERROR(VLOOKUP($B167,$P$14:$V$514,4,0),"")</f>
        <v>Laboratory</v>
      </c>
      <c r="E167" s="71" t="str">
        <f>IFERROR(VLOOKUP($B167,$P$14:$V$514,6,0),"")</f>
        <v>Group B Strep</v>
      </c>
      <c r="F167" s="70">
        <f>IFERROR(VLOOKUP($B167,$P$14:$V$514,7,0),"")</f>
        <v>146</v>
      </c>
      <c r="G167" s="70">
        <f t="shared" si="21"/>
        <v>146</v>
      </c>
      <c r="H167" s="69">
        <f t="shared" si="22"/>
        <v>146</v>
      </c>
      <c r="I167" s="69">
        <f>IFERROR(VLOOKUP(B167,$P$14:$AH$514,VLOOKUP(I$11,$M$13:$N$23,2,0),0),"")</f>
        <v>134.32</v>
      </c>
      <c r="J167" s="5"/>
      <c r="K167" s="5"/>
      <c r="L167" s="5"/>
      <c r="M167" s="24"/>
      <c r="N167" s="24"/>
      <c r="O167" s="24"/>
      <c r="P167" s="44">
        <f>IFERROR(RANK(Q167,$Q$14:$Q$514,1),"")</f>
        <v>154</v>
      </c>
      <c r="Q167" s="39">
        <f t="shared" si="23"/>
        <v>1.0016700000000001</v>
      </c>
      <c r="R167" s="41"/>
      <c r="S167" s="41" t="s">
        <v>519</v>
      </c>
      <c r="T167" s="41">
        <v>87653</v>
      </c>
      <c r="U167" s="41" t="s">
        <v>168</v>
      </c>
      <c r="V167" s="41">
        <v>146</v>
      </c>
      <c r="W167" s="42">
        <v>134.32</v>
      </c>
      <c r="X167" s="42">
        <v>124.1</v>
      </c>
      <c r="Y167" s="42">
        <v>138.69999999999999</v>
      </c>
      <c r="Z167" s="42">
        <v>138.69999999999999</v>
      </c>
      <c r="AA167" s="43">
        <f t="shared" si="20"/>
        <v>124.1</v>
      </c>
      <c r="AB167" s="43">
        <f t="shared" si="27"/>
        <v>131.4</v>
      </c>
      <c r="AC167" s="43">
        <f t="shared" si="27"/>
        <v>73</v>
      </c>
      <c r="AD167" s="43">
        <f t="shared" si="24"/>
        <v>63.162000000000006</v>
      </c>
      <c r="AE167" s="43">
        <f t="shared" si="27"/>
        <v>73</v>
      </c>
      <c r="AF167" s="43">
        <f t="shared" si="27"/>
        <v>73</v>
      </c>
      <c r="AG167" s="43">
        <f t="shared" si="26"/>
        <v>73</v>
      </c>
      <c r="AH167" s="43"/>
      <c r="AI167" s="26"/>
      <c r="AJ167" s="26"/>
      <c r="AK167" s="26"/>
      <c r="AL167" s="24"/>
      <c r="AM167" s="24"/>
      <c r="AN167" s="24"/>
      <c r="AO167" s="24"/>
      <c r="AP167" s="24"/>
    </row>
    <row r="168" spans="1:42" x14ac:dyDescent="0.25">
      <c r="A168" s="3"/>
      <c r="B168" s="6">
        <v>155</v>
      </c>
      <c r="C168" s="71">
        <f>IFERROR(VLOOKUP($B168,$P$14:$V$514,5,0),"")</f>
        <v>86431</v>
      </c>
      <c r="D168" s="68" t="str">
        <f>IFERROR(VLOOKUP($B168,$P$14:$V$514,4,0),"")</f>
        <v>Laboratory</v>
      </c>
      <c r="E168" s="71" t="str">
        <f>IFERROR(VLOOKUP($B168,$P$14:$V$514,6,0),"")</f>
        <v>Rheumatoid Factor</v>
      </c>
      <c r="F168" s="70">
        <f>IFERROR(VLOOKUP($B168,$P$14:$V$514,7,0),"")</f>
        <v>57.95</v>
      </c>
      <c r="G168" s="70">
        <f t="shared" si="21"/>
        <v>57.95</v>
      </c>
      <c r="H168" s="69">
        <f t="shared" si="22"/>
        <v>57.95</v>
      </c>
      <c r="I168" s="69">
        <f>IFERROR(VLOOKUP(B168,$P$14:$AH$514,VLOOKUP(I$11,$M$13:$N$23,2,0),0),"")</f>
        <v>53.31</v>
      </c>
      <c r="J168" s="5"/>
      <c r="K168" s="5"/>
      <c r="L168" s="5"/>
      <c r="M168" s="24"/>
      <c r="N168" s="24"/>
      <c r="O168" s="24"/>
      <c r="P168" s="44">
        <f>IFERROR(RANK(Q168,$Q$14:$Q$514,1),"")</f>
        <v>155</v>
      </c>
      <c r="Q168" s="39">
        <f t="shared" si="23"/>
        <v>1.0016799999999999</v>
      </c>
      <c r="R168" s="41"/>
      <c r="S168" s="41" t="s">
        <v>519</v>
      </c>
      <c r="T168" s="41">
        <v>86431</v>
      </c>
      <c r="U168" s="41" t="s">
        <v>169</v>
      </c>
      <c r="V168" s="41">
        <v>57.95</v>
      </c>
      <c r="W168" s="42">
        <v>53.31</v>
      </c>
      <c r="X168" s="42">
        <v>49.2575</v>
      </c>
      <c r="Y168" s="42">
        <v>55.052500000000002</v>
      </c>
      <c r="Z168" s="42">
        <v>55.052500000000002</v>
      </c>
      <c r="AA168" s="43">
        <f t="shared" si="20"/>
        <v>49.2575</v>
      </c>
      <c r="AB168" s="43">
        <f t="shared" si="27"/>
        <v>52.155000000000001</v>
      </c>
      <c r="AC168" s="43">
        <f t="shared" si="27"/>
        <v>28.975000000000001</v>
      </c>
      <c r="AD168" s="43">
        <f t="shared" si="24"/>
        <v>10.206</v>
      </c>
      <c r="AE168" s="43">
        <f t="shared" si="27"/>
        <v>28.975000000000001</v>
      </c>
      <c r="AF168" s="43">
        <f t="shared" si="27"/>
        <v>28.975000000000001</v>
      </c>
      <c r="AG168" s="43">
        <f t="shared" si="26"/>
        <v>28.975000000000001</v>
      </c>
      <c r="AH168" s="43"/>
      <c r="AI168" s="26"/>
      <c r="AJ168" s="26"/>
      <c r="AK168" s="26"/>
      <c r="AL168" s="24"/>
      <c r="AM168" s="24"/>
      <c r="AN168" s="24"/>
      <c r="AO168" s="24"/>
      <c r="AP168" s="24"/>
    </row>
    <row r="169" spans="1:42" x14ac:dyDescent="0.25">
      <c r="A169" s="3"/>
      <c r="B169" s="6">
        <v>156</v>
      </c>
      <c r="C169" s="71">
        <f>IFERROR(VLOOKUP($B169,$P$14:$V$514,5,0),"")</f>
        <v>82010</v>
      </c>
      <c r="D169" s="68" t="str">
        <f>IFERROR(VLOOKUP($B169,$P$14:$V$514,4,0),"")</f>
        <v>Laboratory</v>
      </c>
      <c r="E169" s="71" t="str">
        <f>IFERROR(VLOOKUP($B169,$P$14:$V$514,6,0),"")</f>
        <v>Ketones</v>
      </c>
      <c r="F169" s="70">
        <f>IFERROR(VLOOKUP($B169,$P$14:$V$514,7,0),"")</f>
        <v>95</v>
      </c>
      <c r="G169" s="70">
        <f t="shared" si="21"/>
        <v>95</v>
      </c>
      <c r="H169" s="69">
        <f t="shared" si="22"/>
        <v>95</v>
      </c>
      <c r="I169" s="69">
        <f>IFERROR(VLOOKUP(B169,$P$14:$AH$514,VLOOKUP(I$11,$M$13:$N$23,2,0),0),"")</f>
        <v>87.4</v>
      </c>
      <c r="J169" s="5"/>
      <c r="K169" s="5"/>
      <c r="L169" s="5"/>
      <c r="M169" s="24"/>
      <c r="N169" s="24"/>
      <c r="O169" s="24"/>
      <c r="P169" s="44">
        <f>IFERROR(RANK(Q169,$Q$14:$Q$514,1),"")</f>
        <v>156</v>
      </c>
      <c r="Q169" s="39">
        <f t="shared" si="23"/>
        <v>1.00169</v>
      </c>
      <c r="R169" s="41"/>
      <c r="S169" s="41" t="s">
        <v>519</v>
      </c>
      <c r="T169" s="41">
        <v>82010</v>
      </c>
      <c r="U169" s="41" t="s">
        <v>170</v>
      </c>
      <c r="V169" s="41">
        <v>95</v>
      </c>
      <c r="W169" s="42">
        <v>87.4</v>
      </c>
      <c r="X169" s="42">
        <v>80.75</v>
      </c>
      <c r="Y169" s="42">
        <v>90.25</v>
      </c>
      <c r="Z169" s="42">
        <v>90.25</v>
      </c>
      <c r="AA169" s="43">
        <f t="shared" si="20"/>
        <v>80.75</v>
      </c>
      <c r="AB169" s="43">
        <f t="shared" si="27"/>
        <v>85.5</v>
      </c>
      <c r="AC169" s="43">
        <f t="shared" si="27"/>
        <v>47.5</v>
      </c>
      <c r="AD169" s="43">
        <f t="shared" si="24"/>
        <v>14.706</v>
      </c>
      <c r="AE169" s="43">
        <f t="shared" si="27"/>
        <v>47.5</v>
      </c>
      <c r="AF169" s="43">
        <f t="shared" si="27"/>
        <v>47.5</v>
      </c>
      <c r="AG169" s="43">
        <f t="shared" si="26"/>
        <v>47.5</v>
      </c>
      <c r="AH169" s="43"/>
      <c r="AI169" s="26"/>
      <c r="AJ169" s="26"/>
      <c r="AK169" s="26"/>
      <c r="AL169" s="24"/>
      <c r="AM169" s="24"/>
      <c r="AN169" s="24"/>
      <c r="AO169" s="24"/>
      <c r="AP169" s="24"/>
    </row>
    <row r="170" spans="1:42" x14ac:dyDescent="0.25">
      <c r="A170" s="3"/>
      <c r="B170" s="6">
        <v>157</v>
      </c>
      <c r="C170" s="71">
        <f>IFERROR(VLOOKUP($B170,$P$14:$V$514,5,0),"")</f>
        <v>82274</v>
      </c>
      <c r="D170" s="68" t="str">
        <f>IFERROR(VLOOKUP($B170,$P$14:$V$514,4,0),"")</f>
        <v>Laboratory</v>
      </c>
      <c r="E170" s="71" t="str">
        <f>IFERROR(VLOOKUP($B170,$P$14:$V$514,6,0),"")</f>
        <v>Fecal Immunochemical Test</v>
      </c>
      <c r="F170" s="70">
        <f>IFERROR(VLOOKUP($B170,$P$14:$V$514,7,0),"")</f>
        <v>66</v>
      </c>
      <c r="G170" s="70">
        <f t="shared" si="21"/>
        <v>66</v>
      </c>
      <c r="H170" s="69">
        <f t="shared" si="22"/>
        <v>66</v>
      </c>
      <c r="I170" s="69">
        <f>IFERROR(VLOOKUP(B170,$P$14:$AH$514,VLOOKUP(I$11,$M$13:$N$23,2,0),0),"")</f>
        <v>60.72</v>
      </c>
      <c r="J170" s="5"/>
      <c r="K170" s="5"/>
      <c r="L170" s="5"/>
      <c r="M170" s="24"/>
      <c r="N170" s="24"/>
      <c r="O170" s="24"/>
      <c r="P170" s="44">
        <f>IFERROR(RANK(Q170,$Q$14:$Q$514,1),"")</f>
        <v>157</v>
      </c>
      <c r="Q170" s="39">
        <f t="shared" si="23"/>
        <v>1.0017</v>
      </c>
      <c r="R170" s="41"/>
      <c r="S170" s="41" t="s">
        <v>519</v>
      </c>
      <c r="T170" s="41">
        <v>82274</v>
      </c>
      <c r="U170" s="41" t="s">
        <v>171</v>
      </c>
      <c r="V170" s="41">
        <v>66</v>
      </c>
      <c r="W170" s="42">
        <v>60.72</v>
      </c>
      <c r="X170" s="42">
        <v>56.1</v>
      </c>
      <c r="Y170" s="42">
        <v>62.699999999999996</v>
      </c>
      <c r="Z170" s="42">
        <v>62.699999999999996</v>
      </c>
      <c r="AA170" s="43">
        <f t="shared" si="20"/>
        <v>56.1</v>
      </c>
      <c r="AB170" s="43">
        <f t="shared" si="27"/>
        <v>59.4</v>
      </c>
      <c r="AC170" s="43">
        <f t="shared" si="27"/>
        <v>33</v>
      </c>
      <c r="AD170" s="43">
        <f t="shared" si="24"/>
        <v>28.655999999999999</v>
      </c>
      <c r="AE170" s="43">
        <f t="shared" si="27"/>
        <v>33</v>
      </c>
      <c r="AF170" s="43">
        <f t="shared" si="27"/>
        <v>33</v>
      </c>
      <c r="AG170" s="43">
        <f t="shared" si="26"/>
        <v>33</v>
      </c>
      <c r="AH170" s="43"/>
      <c r="AI170" s="26"/>
      <c r="AJ170" s="26"/>
      <c r="AK170" s="26"/>
      <c r="AL170" s="24"/>
      <c r="AM170" s="24"/>
      <c r="AN170" s="24"/>
      <c r="AO170" s="24"/>
      <c r="AP170" s="24"/>
    </row>
    <row r="171" spans="1:42" x14ac:dyDescent="0.25">
      <c r="A171" s="3"/>
      <c r="B171" s="6">
        <v>158</v>
      </c>
      <c r="C171" s="71">
        <f>IFERROR(VLOOKUP($B171,$P$14:$V$514,5,0),"")</f>
        <v>87798</v>
      </c>
      <c r="D171" s="68" t="str">
        <f>IFERROR(VLOOKUP($B171,$P$14:$V$514,4,0),"")</f>
        <v>Laboratory</v>
      </c>
      <c r="E171" s="71" t="str">
        <f>IFERROR(VLOOKUP($B171,$P$14:$V$514,6,0),"")</f>
        <v>West Nile Virus by Rapid PCR</v>
      </c>
      <c r="F171" s="70">
        <f>IFERROR(VLOOKUP($B171,$P$14:$V$514,7,0),"")</f>
        <v>180</v>
      </c>
      <c r="G171" s="70">
        <f t="shared" si="21"/>
        <v>180</v>
      </c>
      <c r="H171" s="69">
        <f t="shared" si="22"/>
        <v>180</v>
      </c>
      <c r="I171" s="69">
        <f>IFERROR(VLOOKUP(B171,$P$14:$AH$514,VLOOKUP(I$11,$M$13:$N$23,2,0),0),"")</f>
        <v>165.6</v>
      </c>
      <c r="J171" s="5"/>
      <c r="K171" s="5"/>
      <c r="L171" s="5"/>
      <c r="M171" s="24"/>
      <c r="N171" s="24"/>
      <c r="O171" s="24"/>
      <c r="P171" s="44">
        <f>IFERROR(RANK(Q171,$Q$14:$Q$514,1),"")</f>
        <v>158</v>
      </c>
      <c r="Q171" s="39">
        <f t="shared" si="23"/>
        <v>1.0017100000000001</v>
      </c>
      <c r="R171" s="41"/>
      <c r="S171" s="41" t="s">
        <v>519</v>
      </c>
      <c r="T171" s="41">
        <v>87798</v>
      </c>
      <c r="U171" s="41" t="s">
        <v>172</v>
      </c>
      <c r="V171" s="41">
        <v>180</v>
      </c>
      <c r="W171" s="42">
        <v>165.6</v>
      </c>
      <c r="X171" s="42">
        <v>153</v>
      </c>
      <c r="Y171" s="42">
        <v>171</v>
      </c>
      <c r="Z171" s="42">
        <v>171</v>
      </c>
      <c r="AA171" s="43">
        <f t="shared" si="20"/>
        <v>153</v>
      </c>
      <c r="AB171" s="43">
        <f t="shared" si="27"/>
        <v>162</v>
      </c>
      <c r="AC171" s="43">
        <f t="shared" si="27"/>
        <v>90</v>
      </c>
      <c r="AD171" s="43">
        <f t="shared" si="24"/>
        <v>63.162000000000006</v>
      </c>
      <c r="AE171" s="43">
        <f t="shared" si="27"/>
        <v>90</v>
      </c>
      <c r="AF171" s="43">
        <f t="shared" si="27"/>
        <v>90</v>
      </c>
      <c r="AG171" s="43">
        <f t="shared" si="26"/>
        <v>90</v>
      </c>
      <c r="AH171" s="43"/>
      <c r="AI171" s="26"/>
      <c r="AJ171" s="26"/>
      <c r="AK171" s="26"/>
      <c r="AL171" s="24"/>
      <c r="AM171" s="24"/>
      <c r="AN171" s="24"/>
      <c r="AO171" s="24"/>
      <c r="AP171" s="24"/>
    </row>
    <row r="172" spans="1:42" x14ac:dyDescent="0.25">
      <c r="A172" s="3"/>
      <c r="B172" s="6">
        <v>159</v>
      </c>
      <c r="C172" s="71">
        <f>IFERROR(VLOOKUP($B172,$P$14:$V$514,5,0),"")</f>
        <v>86769</v>
      </c>
      <c r="D172" s="68" t="str">
        <f>IFERROR(VLOOKUP($B172,$P$14:$V$514,4,0),"")</f>
        <v>Laboratory</v>
      </c>
      <c r="E172" s="71" t="str">
        <f>IFERROR(VLOOKUP($B172,$P$14:$V$514,6,0),"")</f>
        <v>SARS CoV 2 IgG Ab</v>
      </c>
      <c r="F172" s="70">
        <f>IFERROR(VLOOKUP($B172,$P$14:$V$514,7,0),"")</f>
        <v>37.5</v>
      </c>
      <c r="G172" s="70">
        <f t="shared" si="21"/>
        <v>37.5</v>
      </c>
      <c r="H172" s="69">
        <f t="shared" si="22"/>
        <v>37.5</v>
      </c>
      <c r="I172" s="69">
        <f>IFERROR(VLOOKUP(B172,$P$14:$AH$514,VLOOKUP(I$11,$M$13:$N$23,2,0),0),"")</f>
        <v>34.5</v>
      </c>
      <c r="J172" s="5"/>
      <c r="K172" s="5"/>
      <c r="L172" s="5"/>
      <c r="M172" s="24"/>
      <c r="N172" s="24"/>
      <c r="O172" s="24"/>
      <c r="P172" s="44">
        <f>IFERROR(RANK(Q172,$Q$14:$Q$514,1),"")</f>
        <v>159</v>
      </c>
      <c r="Q172" s="39">
        <f t="shared" si="23"/>
        <v>1.0017199999999999</v>
      </c>
      <c r="R172" s="41"/>
      <c r="S172" s="41" t="s">
        <v>519</v>
      </c>
      <c r="T172" s="41">
        <v>86769</v>
      </c>
      <c r="U172" s="41" t="s">
        <v>173</v>
      </c>
      <c r="V172" s="41">
        <v>37.5</v>
      </c>
      <c r="W172" s="42">
        <v>34.5</v>
      </c>
      <c r="X172" s="42">
        <v>31.875</v>
      </c>
      <c r="Y172" s="42">
        <v>35.625</v>
      </c>
      <c r="Z172" s="42">
        <v>35.625</v>
      </c>
      <c r="AA172" s="43">
        <f t="shared" si="20"/>
        <v>31.875</v>
      </c>
      <c r="AB172" s="43">
        <f t="shared" si="27"/>
        <v>33.75</v>
      </c>
      <c r="AC172" s="43">
        <f t="shared" si="27"/>
        <v>18.75</v>
      </c>
      <c r="AD172" s="43">
        <f t="shared" si="24"/>
        <v>28.125</v>
      </c>
      <c r="AE172" s="43">
        <f t="shared" si="27"/>
        <v>18.75</v>
      </c>
      <c r="AF172" s="43">
        <f t="shared" si="27"/>
        <v>18.75</v>
      </c>
      <c r="AG172" s="43">
        <f t="shared" si="26"/>
        <v>18.75</v>
      </c>
      <c r="AH172" s="43"/>
      <c r="AI172" s="26"/>
      <c r="AJ172" s="26"/>
      <c r="AK172" s="26"/>
      <c r="AL172" s="24"/>
      <c r="AM172" s="24"/>
      <c r="AN172" s="24"/>
      <c r="AO172" s="24"/>
      <c r="AP172" s="24"/>
    </row>
    <row r="173" spans="1:42" x14ac:dyDescent="0.25">
      <c r="A173" s="3"/>
      <c r="B173" s="6">
        <v>160</v>
      </c>
      <c r="C173" s="71">
        <f>IFERROR(VLOOKUP($B173,$P$14:$V$514,5,0),"")</f>
        <v>86677</v>
      </c>
      <c r="D173" s="68" t="str">
        <f>IFERROR(VLOOKUP($B173,$P$14:$V$514,4,0),"")</f>
        <v>Laboratory</v>
      </c>
      <c r="E173" s="71" t="str">
        <f>IFERROR(VLOOKUP($B173,$P$14:$V$514,6,0),"")</f>
        <v>H. pylori Ab, IgG Qual</v>
      </c>
      <c r="F173" s="70">
        <f>IFERROR(VLOOKUP($B173,$P$14:$V$514,7,0),"")</f>
        <v>80</v>
      </c>
      <c r="G173" s="70">
        <f t="shared" si="21"/>
        <v>80</v>
      </c>
      <c r="H173" s="69">
        <f t="shared" si="22"/>
        <v>80</v>
      </c>
      <c r="I173" s="69">
        <f>IFERROR(VLOOKUP(B173,$P$14:$AH$514,VLOOKUP(I$11,$M$13:$N$23,2,0),0),"")</f>
        <v>73.599999999999994</v>
      </c>
      <c r="J173" s="5"/>
      <c r="K173" s="5"/>
      <c r="L173" s="5"/>
      <c r="M173" s="24"/>
      <c r="N173" s="24"/>
      <c r="O173" s="24"/>
      <c r="P173" s="44">
        <f>IFERROR(RANK(Q173,$Q$14:$Q$514,1),"")</f>
        <v>160</v>
      </c>
      <c r="Q173" s="39">
        <f t="shared" si="23"/>
        <v>1.00173</v>
      </c>
      <c r="R173" s="41"/>
      <c r="S173" s="41" t="s">
        <v>519</v>
      </c>
      <c r="T173" s="41">
        <v>86677</v>
      </c>
      <c r="U173" s="41" t="s">
        <v>174</v>
      </c>
      <c r="V173" s="41">
        <v>80</v>
      </c>
      <c r="W173" s="42">
        <v>73.599999999999994</v>
      </c>
      <c r="X173" s="42">
        <v>68</v>
      </c>
      <c r="Y173" s="42">
        <v>76</v>
      </c>
      <c r="Z173" s="42">
        <v>76</v>
      </c>
      <c r="AA173" s="43">
        <f t="shared" si="20"/>
        <v>68</v>
      </c>
      <c r="AB173" s="43">
        <f t="shared" si="27"/>
        <v>72</v>
      </c>
      <c r="AC173" s="43">
        <f t="shared" si="27"/>
        <v>40</v>
      </c>
      <c r="AD173" s="43">
        <f t="shared" si="24"/>
        <v>30.330000000000002</v>
      </c>
      <c r="AE173" s="43">
        <f t="shared" si="27"/>
        <v>40</v>
      </c>
      <c r="AF173" s="43">
        <f t="shared" si="27"/>
        <v>40</v>
      </c>
      <c r="AG173" s="43">
        <f t="shared" si="26"/>
        <v>40</v>
      </c>
      <c r="AH173" s="43"/>
      <c r="AI173" s="26"/>
      <c r="AJ173" s="26"/>
      <c r="AK173" s="26"/>
      <c r="AL173" s="24"/>
      <c r="AM173" s="24"/>
      <c r="AN173" s="24"/>
      <c r="AO173" s="24"/>
      <c r="AP173" s="24"/>
    </row>
    <row r="174" spans="1:42" x14ac:dyDescent="0.25">
      <c r="A174" s="3"/>
      <c r="B174" s="6">
        <v>161</v>
      </c>
      <c r="C174" s="71">
        <f>IFERROR(VLOOKUP($B174,$P$14:$V$514,5,0),"")</f>
        <v>86709</v>
      </c>
      <c r="D174" s="68" t="str">
        <f>IFERROR(VLOOKUP($B174,$P$14:$V$514,4,0),"")</f>
        <v>Laboratory</v>
      </c>
      <c r="E174" s="71" t="str">
        <f>IFERROR(VLOOKUP($B174,$P$14:$V$514,6,0),"")</f>
        <v>Hepatitis A, IgM</v>
      </c>
      <c r="F174" s="70">
        <f>IFERROR(VLOOKUP($B174,$P$14:$V$514,7,0),"")</f>
        <v>77.900000000000006</v>
      </c>
      <c r="G174" s="70">
        <f t="shared" si="21"/>
        <v>77.900000000000006</v>
      </c>
      <c r="H174" s="69">
        <f t="shared" si="22"/>
        <v>77.900000000000006</v>
      </c>
      <c r="I174" s="69">
        <f>IFERROR(VLOOKUP(B174,$P$14:$AH$514,VLOOKUP(I$11,$M$13:$N$23,2,0),0),"")</f>
        <v>71.67</v>
      </c>
      <c r="J174" s="5"/>
      <c r="K174" s="5"/>
      <c r="L174" s="5"/>
      <c r="M174" s="24"/>
      <c r="N174" s="24"/>
      <c r="O174" s="24"/>
      <c r="P174" s="44">
        <f>IFERROR(RANK(Q174,$Q$14:$Q$514,1),"")</f>
        <v>161</v>
      </c>
      <c r="Q174" s="39">
        <f t="shared" si="23"/>
        <v>1.0017400000000001</v>
      </c>
      <c r="R174" s="41"/>
      <c r="S174" s="41" t="s">
        <v>519</v>
      </c>
      <c r="T174" s="41">
        <v>86709</v>
      </c>
      <c r="U174" s="41" t="s">
        <v>175</v>
      </c>
      <c r="V174" s="41">
        <v>77.900000000000006</v>
      </c>
      <c r="W174" s="42">
        <v>71.67</v>
      </c>
      <c r="X174" s="42">
        <v>66.215000000000003</v>
      </c>
      <c r="Y174" s="42">
        <v>74.004999999999995</v>
      </c>
      <c r="Z174" s="42">
        <v>74.004999999999995</v>
      </c>
      <c r="AA174" s="43">
        <f t="shared" si="20"/>
        <v>66.215000000000003</v>
      </c>
      <c r="AB174" s="43">
        <f t="shared" si="27"/>
        <v>70.110000000000014</v>
      </c>
      <c r="AC174" s="43">
        <f t="shared" si="27"/>
        <v>38.950000000000003</v>
      </c>
      <c r="AD174" s="43">
        <f t="shared" si="24"/>
        <v>20.268000000000001</v>
      </c>
      <c r="AE174" s="43">
        <f t="shared" si="27"/>
        <v>38.950000000000003</v>
      </c>
      <c r="AF174" s="43">
        <f t="shared" si="27"/>
        <v>38.950000000000003</v>
      </c>
      <c r="AG174" s="43">
        <f t="shared" si="26"/>
        <v>38.950000000000003</v>
      </c>
      <c r="AH174" s="43"/>
      <c r="AI174" s="26"/>
      <c r="AJ174" s="26"/>
      <c r="AK174" s="26"/>
      <c r="AL174" s="24"/>
      <c r="AM174" s="24"/>
      <c r="AN174" s="24"/>
      <c r="AO174" s="24"/>
      <c r="AP174" s="24"/>
    </row>
    <row r="175" spans="1:42" x14ac:dyDescent="0.25">
      <c r="A175" s="3"/>
      <c r="B175" s="6">
        <v>162</v>
      </c>
      <c r="C175" s="71">
        <f>IFERROR(VLOOKUP($B175,$P$14:$V$514,5,0),"")</f>
        <v>86708</v>
      </c>
      <c r="D175" s="68" t="str">
        <f>IFERROR(VLOOKUP($B175,$P$14:$V$514,4,0),"")</f>
        <v>Laboratory</v>
      </c>
      <c r="E175" s="71" t="str">
        <f>IFERROR(VLOOKUP($B175,$P$14:$V$514,6,0),"")</f>
        <v>Hepatitis A IgG Antibody</v>
      </c>
      <c r="F175" s="70">
        <f>IFERROR(VLOOKUP($B175,$P$14:$V$514,7,0),"")</f>
        <v>54</v>
      </c>
      <c r="G175" s="70">
        <f t="shared" si="21"/>
        <v>54</v>
      </c>
      <c r="H175" s="69">
        <f t="shared" si="22"/>
        <v>54</v>
      </c>
      <c r="I175" s="69">
        <f>IFERROR(VLOOKUP(B175,$P$14:$AH$514,VLOOKUP(I$11,$M$13:$N$23,2,0),0),"")</f>
        <v>49.68</v>
      </c>
      <c r="J175" s="5"/>
      <c r="K175" s="5"/>
      <c r="L175" s="5"/>
      <c r="M175" s="24"/>
      <c r="N175" s="24"/>
      <c r="O175" s="24"/>
      <c r="P175" s="44">
        <f>IFERROR(RANK(Q175,$Q$14:$Q$514,1),"")</f>
        <v>162</v>
      </c>
      <c r="Q175" s="39">
        <f t="shared" si="23"/>
        <v>1.0017499999999999</v>
      </c>
      <c r="R175" s="41"/>
      <c r="S175" s="41" t="s">
        <v>519</v>
      </c>
      <c r="T175" s="41">
        <v>86708</v>
      </c>
      <c r="U175" s="41" t="s">
        <v>176</v>
      </c>
      <c r="V175" s="41">
        <v>54</v>
      </c>
      <c r="W175" s="42">
        <v>49.68</v>
      </c>
      <c r="X175" s="42">
        <v>45.9</v>
      </c>
      <c r="Y175" s="42">
        <v>51.3</v>
      </c>
      <c r="Z175" s="42">
        <v>51.3</v>
      </c>
      <c r="AA175" s="43">
        <f t="shared" si="20"/>
        <v>45.9</v>
      </c>
      <c r="AB175" s="43">
        <f t="shared" si="27"/>
        <v>48.6</v>
      </c>
      <c r="AC175" s="43">
        <f t="shared" si="27"/>
        <v>27</v>
      </c>
      <c r="AD175" s="43">
        <f t="shared" si="24"/>
        <v>22.302000000000003</v>
      </c>
      <c r="AE175" s="43">
        <f t="shared" si="27"/>
        <v>27</v>
      </c>
      <c r="AF175" s="43">
        <f t="shared" si="27"/>
        <v>27</v>
      </c>
      <c r="AG175" s="43">
        <f t="shared" si="26"/>
        <v>27</v>
      </c>
      <c r="AH175" s="43"/>
      <c r="AI175" s="26"/>
      <c r="AJ175" s="26"/>
      <c r="AK175" s="26"/>
      <c r="AL175" s="24"/>
      <c r="AM175" s="24"/>
      <c r="AN175" s="24"/>
      <c r="AO175" s="24"/>
      <c r="AP175" s="24"/>
    </row>
    <row r="176" spans="1:42" x14ac:dyDescent="0.25">
      <c r="A176" s="3"/>
      <c r="B176" s="6">
        <v>163</v>
      </c>
      <c r="C176" s="71">
        <f>IFERROR(VLOOKUP($B176,$P$14:$V$514,5,0),"")</f>
        <v>87340</v>
      </c>
      <c r="D176" s="68" t="str">
        <f>IFERROR(VLOOKUP($B176,$P$14:$V$514,4,0),"")</f>
        <v>Laboratory</v>
      </c>
      <c r="E176" s="71" t="str">
        <f>IFERROR(VLOOKUP($B176,$P$14:$V$514,6,0),"")</f>
        <v>Hepatitis B Surface Antigen</v>
      </c>
      <c r="F176" s="70">
        <f>IFERROR(VLOOKUP($B176,$P$14:$V$514,7,0),"")</f>
        <v>69.3</v>
      </c>
      <c r="G176" s="70">
        <f t="shared" si="21"/>
        <v>69.3</v>
      </c>
      <c r="H176" s="69">
        <f t="shared" si="22"/>
        <v>69.3</v>
      </c>
      <c r="I176" s="69">
        <f>IFERROR(VLOOKUP(B176,$P$14:$AH$514,VLOOKUP(I$11,$M$13:$N$23,2,0),0),"")</f>
        <v>63.76</v>
      </c>
      <c r="J176" s="5"/>
      <c r="K176" s="5"/>
      <c r="L176" s="5"/>
      <c r="M176" s="24"/>
      <c r="N176" s="24"/>
      <c r="O176" s="24"/>
      <c r="P176" s="44">
        <f>IFERROR(RANK(Q176,$Q$14:$Q$514,1),"")</f>
        <v>163</v>
      </c>
      <c r="Q176" s="39">
        <f t="shared" si="23"/>
        <v>1.00176</v>
      </c>
      <c r="R176" s="41"/>
      <c r="S176" s="41" t="s">
        <v>519</v>
      </c>
      <c r="T176" s="41">
        <v>87340</v>
      </c>
      <c r="U176" s="41" t="s">
        <v>177</v>
      </c>
      <c r="V176" s="41">
        <v>69.3</v>
      </c>
      <c r="W176" s="42">
        <v>63.76</v>
      </c>
      <c r="X176" s="42">
        <v>58.904999999999994</v>
      </c>
      <c r="Y176" s="42">
        <v>65.834999999999994</v>
      </c>
      <c r="Z176" s="42">
        <v>65.834999999999994</v>
      </c>
      <c r="AA176" s="43">
        <f t="shared" si="20"/>
        <v>58.904999999999994</v>
      </c>
      <c r="AB176" s="43">
        <f t="shared" si="27"/>
        <v>62.37</v>
      </c>
      <c r="AC176" s="43">
        <f t="shared" si="27"/>
        <v>34.65</v>
      </c>
      <c r="AD176" s="43">
        <f t="shared" si="24"/>
        <v>18.594000000000001</v>
      </c>
      <c r="AE176" s="43">
        <f t="shared" si="27"/>
        <v>34.65</v>
      </c>
      <c r="AF176" s="43">
        <f t="shared" si="27"/>
        <v>34.65</v>
      </c>
      <c r="AG176" s="43">
        <f t="shared" si="26"/>
        <v>34.65</v>
      </c>
      <c r="AH176" s="43"/>
      <c r="AI176" s="26"/>
      <c r="AJ176" s="26"/>
      <c r="AK176" s="26"/>
      <c r="AL176" s="24"/>
      <c r="AM176" s="24"/>
      <c r="AN176" s="24"/>
      <c r="AO176" s="24"/>
      <c r="AP176" s="24"/>
    </row>
    <row r="177" spans="1:42" x14ac:dyDescent="0.25">
      <c r="A177" s="3"/>
      <c r="B177" s="6">
        <v>164</v>
      </c>
      <c r="C177" s="71">
        <f>IFERROR(VLOOKUP($B177,$P$14:$V$514,5,0),"")</f>
        <v>86706</v>
      </c>
      <c r="D177" s="68" t="str">
        <f>IFERROR(VLOOKUP($B177,$P$14:$V$514,4,0),"")</f>
        <v>Laboratory</v>
      </c>
      <c r="E177" s="71" t="str">
        <f>IFERROR(VLOOKUP($B177,$P$14:$V$514,6,0),"")</f>
        <v>Hepatitis B Surface Antibody</v>
      </c>
      <c r="F177" s="70">
        <f>IFERROR(VLOOKUP($B177,$P$14:$V$514,7,0),"")</f>
        <v>66.900000000000006</v>
      </c>
      <c r="G177" s="70">
        <f t="shared" si="21"/>
        <v>66.900000000000006</v>
      </c>
      <c r="H177" s="69">
        <f t="shared" si="22"/>
        <v>66.900000000000006</v>
      </c>
      <c r="I177" s="69">
        <f>IFERROR(VLOOKUP(B177,$P$14:$AH$514,VLOOKUP(I$11,$M$13:$N$23,2,0),0),"")</f>
        <v>61.55</v>
      </c>
      <c r="J177" s="5"/>
      <c r="K177" s="5"/>
      <c r="L177" s="5"/>
      <c r="M177" s="24"/>
      <c r="N177" s="24"/>
      <c r="O177" s="24"/>
      <c r="P177" s="44">
        <f>IFERROR(RANK(Q177,$Q$14:$Q$514,1),"")</f>
        <v>164</v>
      </c>
      <c r="Q177" s="39">
        <f t="shared" si="23"/>
        <v>1.00177</v>
      </c>
      <c r="R177" s="41"/>
      <c r="S177" s="41" t="s">
        <v>519</v>
      </c>
      <c r="T177" s="41">
        <v>86706</v>
      </c>
      <c r="U177" s="41" t="s">
        <v>178</v>
      </c>
      <c r="V177" s="41">
        <v>66.900000000000006</v>
      </c>
      <c r="W177" s="42">
        <v>61.55</v>
      </c>
      <c r="X177" s="42">
        <v>56.865000000000002</v>
      </c>
      <c r="Y177" s="42">
        <v>63.555</v>
      </c>
      <c r="Z177" s="42">
        <v>63.555</v>
      </c>
      <c r="AA177" s="43">
        <f t="shared" ref="AA177:AA240" si="28">$V177*AA$11</f>
        <v>56.865000000000002</v>
      </c>
      <c r="AB177" s="43">
        <f t="shared" si="27"/>
        <v>60.210000000000008</v>
      </c>
      <c r="AC177" s="43">
        <f t="shared" si="27"/>
        <v>33.450000000000003</v>
      </c>
      <c r="AD177" s="43">
        <f t="shared" si="24"/>
        <v>19.332000000000001</v>
      </c>
      <c r="AE177" s="43">
        <f t="shared" si="27"/>
        <v>33.450000000000003</v>
      </c>
      <c r="AF177" s="43">
        <f t="shared" si="27"/>
        <v>33.450000000000003</v>
      </c>
      <c r="AG177" s="43">
        <f t="shared" si="26"/>
        <v>33.450000000000003</v>
      </c>
      <c r="AH177" s="43"/>
      <c r="AI177" s="26"/>
      <c r="AJ177" s="26"/>
      <c r="AK177" s="26"/>
      <c r="AL177" s="24"/>
      <c r="AM177" s="24"/>
      <c r="AN177" s="24"/>
      <c r="AO177" s="24"/>
      <c r="AP177" s="24"/>
    </row>
    <row r="178" spans="1:42" x14ac:dyDescent="0.25">
      <c r="A178" s="3"/>
      <c r="B178" s="6">
        <v>165</v>
      </c>
      <c r="C178" s="71">
        <f>IFERROR(VLOOKUP($B178,$P$14:$V$514,5,0),"")</f>
        <v>86704</v>
      </c>
      <c r="D178" s="68" t="str">
        <f>IFERROR(VLOOKUP($B178,$P$14:$V$514,4,0),"")</f>
        <v>Laboratory</v>
      </c>
      <c r="E178" s="71" t="str">
        <f>IFERROR(VLOOKUP($B178,$P$14:$V$514,6,0),"")</f>
        <v>Hepatitis B Core Total Ab</v>
      </c>
      <c r="F178" s="70">
        <f>IFERROR(VLOOKUP($B178,$P$14:$V$514,7,0),"")</f>
        <v>123.45</v>
      </c>
      <c r="G178" s="70">
        <f t="shared" si="21"/>
        <v>123.45</v>
      </c>
      <c r="H178" s="69">
        <f t="shared" si="22"/>
        <v>123.45</v>
      </c>
      <c r="I178" s="69">
        <f>IFERROR(VLOOKUP(B178,$P$14:$AH$514,VLOOKUP(I$11,$M$13:$N$23,2,0),0),"")</f>
        <v>113.57</v>
      </c>
      <c r="J178" s="5"/>
      <c r="K178" s="5"/>
      <c r="L178" s="5"/>
      <c r="M178" s="24"/>
      <c r="N178" s="24"/>
      <c r="O178" s="24"/>
      <c r="P178" s="44">
        <f>IFERROR(RANK(Q178,$Q$14:$Q$514,1),"")</f>
        <v>165</v>
      </c>
      <c r="Q178" s="39">
        <f t="shared" si="23"/>
        <v>1.0017799999999999</v>
      </c>
      <c r="R178" s="41"/>
      <c r="S178" s="41" t="s">
        <v>519</v>
      </c>
      <c r="T178" s="41">
        <v>86704</v>
      </c>
      <c r="U178" s="41" t="s">
        <v>179</v>
      </c>
      <c r="V178" s="41">
        <v>123.45</v>
      </c>
      <c r="W178" s="42">
        <v>113.57</v>
      </c>
      <c r="X178" s="42">
        <v>104.9325</v>
      </c>
      <c r="Y178" s="42">
        <v>117.2775</v>
      </c>
      <c r="Z178" s="42">
        <v>117.2775</v>
      </c>
      <c r="AA178" s="43">
        <f t="shared" si="28"/>
        <v>104.9325</v>
      </c>
      <c r="AB178" s="43">
        <f t="shared" si="27"/>
        <v>111.105</v>
      </c>
      <c r="AC178" s="43">
        <f t="shared" si="27"/>
        <v>61.725000000000001</v>
      </c>
      <c r="AD178" s="43">
        <f t="shared" si="24"/>
        <v>21.69</v>
      </c>
      <c r="AE178" s="43">
        <f t="shared" si="27"/>
        <v>61.725000000000001</v>
      </c>
      <c r="AF178" s="43">
        <f t="shared" si="27"/>
        <v>61.725000000000001</v>
      </c>
      <c r="AG178" s="43">
        <f t="shared" si="26"/>
        <v>61.725000000000001</v>
      </c>
      <c r="AH178" s="43"/>
      <c r="AI178" s="26"/>
      <c r="AJ178" s="26"/>
      <c r="AK178" s="26"/>
      <c r="AL178" s="24"/>
      <c r="AM178" s="24"/>
      <c r="AN178" s="24"/>
      <c r="AO178" s="24"/>
      <c r="AP178" s="24"/>
    </row>
    <row r="179" spans="1:42" x14ac:dyDescent="0.25">
      <c r="A179" s="3"/>
      <c r="B179" s="6">
        <v>166</v>
      </c>
      <c r="C179" s="71">
        <f>IFERROR(VLOOKUP($B179,$P$14:$V$514,5,0),"")</f>
        <v>86705</v>
      </c>
      <c r="D179" s="68" t="str">
        <f>IFERROR(VLOOKUP($B179,$P$14:$V$514,4,0),"")</f>
        <v>Laboratory</v>
      </c>
      <c r="E179" s="71" t="str">
        <f>IFERROR(VLOOKUP($B179,$P$14:$V$514,6,0),"")</f>
        <v>Hepatitis B Core IgM</v>
      </c>
      <c r="F179" s="70">
        <f>IFERROR(VLOOKUP($B179,$P$14:$V$514,7,0),"")</f>
        <v>123.45</v>
      </c>
      <c r="G179" s="70">
        <f t="shared" si="21"/>
        <v>123.45</v>
      </c>
      <c r="H179" s="69">
        <f t="shared" si="22"/>
        <v>123.45</v>
      </c>
      <c r="I179" s="69">
        <f>IFERROR(VLOOKUP(B179,$P$14:$AH$514,VLOOKUP(I$11,$M$13:$N$23,2,0),0),"")</f>
        <v>113.57</v>
      </c>
      <c r="J179" s="5"/>
      <c r="K179" s="5"/>
      <c r="L179" s="5"/>
      <c r="M179" s="24"/>
      <c r="N179" s="24"/>
      <c r="O179" s="24"/>
      <c r="P179" s="44">
        <f>IFERROR(RANK(Q179,$Q$14:$Q$514,1),"")</f>
        <v>166</v>
      </c>
      <c r="Q179" s="39">
        <f t="shared" si="23"/>
        <v>1.00179</v>
      </c>
      <c r="R179" s="41"/>
      <c r="S179" s="41" t="s">
        <v>519</v>
      </c>
      <c r="T179" s="41">
        <v>86705</v>
      </c>
      <c r="U179" s="41" t="s">
        <v>180</v>
      </c>
      <c r="V179" s="41">
        <v>123.45</v>
      </c>
      <c r="W179" s="42">
        <v>113.57</v>
      </c>
      <c r="X179" s="42">
        <v>104.9325</v>
      </c>
      <c r="Y179" s="42">
        <v>117.2775</v>
      </c>
      <c r="Z179" s="42">
        <v>117.2775</v>
      </c>
      <c r="AA179" s="43">
        <f t="shared" si="28"/>
        <v>104.9325</v>
      </c>
      <c r="AB179" s="43">
        <f t="shared" si="27"/>
        <v>111.105</v>
      </c>
      <c r="AC179" s="43">
        <f t="shared" si="27"/>
        <v>61.725000000000001</v>
      </c>
      <c r="AD179" s="43">
        <f t="shared" si="24"/>
        <v>21.186</v>
      </c>
      <c r="AE179" s="43">
        <f t="shared" si="27"/>
        <v>61.725000000000001</v>
      </c>
      <c r="AF179" s="43">
        <f t="shared" si="27"/>
        <v>61.725000000000001</v>
      </c>
      <c r="AG179" s="43">
        <f t="shared" si="26"/>
        <v>61.725000000000001</v>
      </c>
      <c r="AH179" s="43"/>
      <c r="AI179" s="26"/>
      <c r="AJ179" s="26"/>
      <c r="AK179" s="26"/>
      <c r="AL179" s="24"/>
      <c r="AM179" s="24"/>
      <c r="AN179" s="24"/>
      <c r="AO179" s="24"/>
      <c r="AP179" s="24"/>
    </row>
    <row r="180" spans="1:42" x14ac:dyDescent="0.25">
      <c r="A180" s="3"/>
      <c r="B180" s="6">
        <v>167</v>
      </c>
      <c r="C180" s="71">
        <f>IFERROR(VLOOKUP($B180,$P$14:$V$514,5,0),"")</f>
        <v>86803</v>
      </c>
      <c r="D180" s="68" t="str">
        <f>IFERROR(VLOOKUP($B180,$P$14:$V$514,4,0),"")</f>
        <v>Laboratory</v>
      </c>
      <c r="E180" s="71" t="str">
        <f>IFERROR(VLOOKUP($B180,$P$14:$V$514,6,0),"")</f>
        <v>Hepatitis C Virus Antibody</v>
      </c>
      <c r="F180" s="70">
        <f>IFERROR(VLOOKUP($B180,$P$14:$V$514,7,0),"")</f>
        <v>105</v>
      </c>
      <c r="G180" s="70">
        <f t="shared" si="21"/>
        <v>105</v>
      </c>
      <c r="H180" s="69">
        <f t="shared" si="22"/>
        <v>105</v>
      </c>
      <c r="I180" s="69">
        <f>IFERROR(VLOOKUP(B180,$P$14:$AH$514,VLOOKUP(I$11,$M$13:$N$23,2,0),0),"")</f>
        <v>96.6</v>
      </c>
      <c r="J180" s="5"/>
      <c r="K180" s="5"/>
      <c r="L180" s="5"/>
      <c r="M180" s="24"/>
      <c r="N180" s="24"/>
      <c r="O180" s="24"/>
      <c r="P180" s="44">
        <f>IFERROR(RANK(Q180,$Q$14:$Q$514,1),"")</f>
        <v>167</v>
      </c>
      <c r="Q180" s="39">
        <f t="shared" si="23"/>
        <v>1.0018</v>
      </c>
      <c r="R180" s="41"/>
      <c r="S180" s="41" t="s">
        <v>519</v>
      </c>
      <c r="T180" s="41">
        <v>86803</v>
      </c>
      <c r="U180" s="41" t="s">
        <v>181</v>
      </c>
      <c r="V180" s="41">
        <v>105</v>
      </c>
      <c r="W180" s="42">
        <v>96.6</v>
      </c>
      <c r="X180" s="42">
        <v>89.25</v>
      </c>
      <c r="Y180" s="42">
        <v>99.75</v>
      </c>
      <c r="Z180" s="42">
        <v>99.75</v>
      </c>
      <c r="AA180" s="43">
        <f t="shared" si="28"/>
        <v>89.25</v>
      </c>
      <c r="AB180" s="43">
        <f t="shared" si="27"/>
        <v>94.5</v>
      </c>
      <c r="AC180" s="43">
        <f t="shared" si="27"/>
        <v>52.5</v>
      </c>
      <c r="AD180" s="43">
        <f t="shared" si="24"/>
        <v>25.686</v>
      </c>
      <c r="AE180" s="43">
        <f t="shared" si="27"/>
        <v>52.5</v>
      </c>
      <c r="AF180" s="43">
        <f t="shared" si="27"/>
        <v>52.5</v>
      </c>
      <c r="AG180" s="43">
        <f t="shared" si="26"/>
        <v>52.5</v>
      </c>
      <c r="AH180" s="43"/>
      <c r="AI180" s="26"/>
      <c r="AJ180" s="26"/>
      <c r="AK180" s="26"/>
      <c r="AL180" s="24"/>
      <c r="AM180" s="24"/>
      <c r="AN180" s="24"/>
      <c r="AO180" s="24"/>
      <c r="AP180" s="24"/>
    </row>
    <row r="181" spans="1:42" x14ac:dyDescent="0.25">
      <c r="A181" s="3"/>
      <c r="B181" s="6">
        <v>168</v>
      </c>
      <c r="C181" s="71">
        <f>IFERROR(VLOOKUP($B181,$P$14:$V$514,5,0),"")</f>
        <v>86308</v>
      </c>
      <c r="D181" s="68" t="str">
        <f>IFERROR(VLOOKUP($B181,$P$14:$V$514,4,0),"")</f>
        <v>Laboratory</v>
      </c>
      <c r="E181" s="71" t="str">
        <f>IFERROR(VLOOKUP($B181,$P$14:$V$514,6,0),"")</f>
        <v>Monotest</v>
      </c>
      <c r="F181" s="70">
        <f>IFERROR(VLOOKUP($B181,$P$14:$V$514,7,0),"")</f>
        <v>70</v>
      </c>
      <c r="G181" s="70">
        <f t="shared" si="21"/>
        <v>70</v>
      </c>
      <c r="H181" s="69">
        <f t="shared" si="22"/>
        <v>70</v>
      </c>
      <c r="I181" s="69">
        <f>IFERROR(VLOOKUP(B181,$P$14:$AH$514,VLOOKUP(I$11,$M$13:$N$23,2,0),0),"")</f>
        <v>64.400000000000006</v>
      </c>
      <c r="J181" s="5"/>
      <c r="K181" s="5"/>
      <c r="L181" s="5"/>
      <c r="M181" s="24"/>
      <c r="N181" s="24"/>
      <c r="O181" s="24"/>
      <c r="P181" s="44">
        <f>IFERROR(RANK(Q181,$Q$14:$Q$514,1),"")</f>
        <v>168</v>
      </c>
      <c r="Q181" s="39">
        <f t="shared" si="23"/>
        <v>1.0018100000000001</v>
      </c>
      <c r="R181" s="41"/>
      <c r="S181" s="41" t="s">
        <v>519</v>
      </c>
      <c r="T181" s="41">
        <v>86308</v>
      </c>
      <c r="U181" s="41" t="s">
        <v>182</v>
      </c>
      <c r="V181" s="41">
        <v>70</v>
      </c>
      <c r="W181" s="42">
        <v>64.400000000000006</v>
      </c>
      <c r="X181" s="42">
        <v>59.5</v>
      </c>
      <c r="Y181" s="42">
        <v>66.5</v>
      </c>
      <c r="Z181" s="42">
        <v>66.5</v>
      </c>
      <c r="AA181" s="43">
        <f t="shared" si="28"/>
        <v>59.5</v>
      </c>
      <c r="AB181" s="43">
        <f t="shared" si="27"/>
        <v>63</v>
      </c>
      <c r="AC181" s="43">
        <f t="shared" si="27"/>
        <v>35</v>
      </c>
      <c r="AD181" s="43">
        <f t="shared" si="24"/>
        <v>9.3239999999999998</v>
      </c>
      <c r="AE181" s="43">
        <f t="shared" si="27"/>
        <v>35</v>
      </c>
      <c r="AF181" s="43">
        <f t="shared" si="27"/>
        <v>35</v>
      </c>
      <c r="AG181" s="43">
        <f t="shared" si="26"/>
        <v>35</v>
      </c>
      <c r="AH181" s="43"/>
      <c r="AI181" s="26"/>
      <c r="AJ181" s="26"/>
      <c r="AK181" s="26"/>
      <c r="AL181" s="24"/>
      <c r="AM181" s="24"/>
      <c r="AN181" s="24"/>
      <c r="AO181" s="24"/>
      <c r="AP181" s="24"/>
    </row>
    <row r="182" spans="1:42" x14ac:dyDescent="0.25">
      <c r="A182" s="3"/>
      <c r="B182" s="6">
        <v>169</v>
      </c>
      <c r="C182" s="71">
        <f>IFERROR(VLOOKUP($B182,$P$14:$V$514,5,0),"")</f>
        <v>87350</v>
      </c>
      <c r="D182" s="68" t="str">
        <f>IFERROR(VLOOKUP($B182,$P$14:$V$514,4,0),"")</f>
        <v>Laboratory</v>
      </c>
      <c r="E182" s="71" t="str">
        <f>IFERROR(VLOOKUP($B182,$P$14:$V$514,6,0),"")</f>
        <v>Hepatitis Be Antigen</v>
      </c>
      <c r="F182" s="70">
        <f>IFERROR(VLOOKUP($B182,$P$14:$V$514,7,0),"")</f>
        <v>60</v>
      </c>
      <c r="G182" s="70">
        <f t="shared" si="21"/>
        <v>60</v>
      </c>
      <c r="H182" s="69">
        <f t="shared" si="22"/>
        <v>60</v>
      </c>
      <c r="I182" s="69">
        <f>IFERROR(VLOOKUP(B182,$P$14:$AH$514,VLOOKUP(I$11,$M$13:$N$23,2,0),0),"")</f>
        <v>55.2</v>
      </c>
      <c r="J182" s="5"/>
      <c r="K182" s="5"/>
      <c r="L182" s="5"/>
      <c r="M182" s="24"/>
      <c r="N182" s="24"/>
      <c r="O182" s="24"/>
      <c r="P182" s="44">
        <f>IFERROR(RANK(Q182,$Q$14:$Q$514,1),"")</f>
        <v>169</v>
      </c>
      <c r="Q182" s="39">
        <f t="shared" si="23"/>
        <v>1.0018199999999999</v>
      </c>
      <c r="R182" s="41"/>
      <c r="S182" s="41" t="s">
        <v>519</v>
      </c>
      <c r="T182" s="41">
        <v>87350</v>
      </c>
      <c r="U182" s="41" t="s">
        <v>183</v>
      </c>
      <c r="V182" s="41">
        <v>60</v>
      </c>
      <c r="W182" s="42">
        <v>55.2</v>
      </c>
      <c r="X182" s="42">
        <v>51</v>
      </c>
      <c r="Y182" s="42">
        <v>57</v>
      </c>
      <c r="Z182" s="42">
        <v>57</v>
      </c>
      <c r="AA182" s="43">
        <f t="shared" si="28"/>
        <v>51</v>
      </c>
      <c r="AB182" s="43">
        <f t="shared" si="27"/>
        <v>54</v>
      </c>
      <c r="AC182" s="43">
        <f t="shared" si="27"/>
        <v>30</v>
      </c>
      <c r="AD182" s="43">
        <f t="shared" si="24"/>
        <v>20.753999999999998</v>
      </c>
      <c r="AE182" s="43">
        <f t="shared" si="27"/>
        <v>30</v>
      </c>
      <c r="AF182" s="43">
        <f t="shared" si="27"/>
        <v>30</v>
      </c>
      <c r="AG182" s="43">
        <f t="shared" si="26"/>
        <v>30</v>
      </c>
      <c r="AH182" s="43"/>
      <c r="AI182" s="26"/>
      <c r="AJ182" s="26"/>
      <c r="AK182" s="26"/>
      <c r="AL182" s="24"/>
      <c r="AM182" s="24"/>
      <c r="AN182" s="24"/>
      <c r="AO182" s="24"/>
      <c r="AP182" s="24"/>
    </row>
    <row r="183" spans="1:42" x14ac:dyDescent="0.25">
      <c r="A183" s="3"/>
      <c r="B183" s="6">
        <v>170</v>
      </c>
      <c r="C183" s="71">
        <f>IFERROR(VLOOKUP($B183,$P$14:$V$514,5,0),"")</f>
        <v>87517</v>
      </c>
      <c r="D183" s="68" t="str">
        <f>IFERROR(VLOOKUP($B183,$P$14:$V$514,4,0),"")</f>
        <v>Laboratory</v>
      </c>
      <c r="E183" s="71" t="str">
        <f>IFERROR(VLOOKUP($B183,$P$14:$V$514,6,0),"")</f>
        <v>Hepatitis B Viral DNA (Quant)</v>
      </c>
      <c r="F183" s="70">
        <f>IFERROR(VLOOKUP($B183,$P$14:$V$514,7,0),"")</f>
        <v>261.7</v>
      </c>
      <c r="G183" s="70">
        <f t="shared" si="21"/>
        <v>261.7</v>
      </c>
      <c r="H183" s="69">
        <f t="shared" si="22"/>
        <v>261.7</v>
      </c>
      <c r="I183" s="69">
        <f>IFERROR(VLOOKUP(B183,$P$14:$AH$514,VLOOKUP(I$11,$M$13:$N$23,2,0),0),"")</f>
        <v>240.76</v>
      </c>
      <c r="J183" s="5"/>
      <c r="K183" s="5"/>
      <c r="L183" s="5"/>
      <c r="M183" s="24"/>
      <c r="N183" s="24"/>
      <c r="O183" s="24"/>
      <c r="P183" s="44">
        <f>IFERROR(RANK(Q183,$Q$14:$Q$514,1),"")</f>
        <v>170</v>
      </c>
      <c r="Q183" s="39">
        <f t="shared" si="23"/>
        <v>1.00183</v>
      </c>
      <c r="R183" s="41"/>
      <c r="S183" s="41" t="s">
        <v>519</v>
      </c>
      <c r="T183" s="41">
        <v>87517</v>
      </c>
      <c r="U183" s="41" t="s">
        <v>184</v>
      </c>
      <c r="V183" s="41">
        <v>261.7</v>
      </c>
      <c r="W183" s="42">
        <v>240.76</v>
      </c>
      <c r="X183" s="42">
        <v>222.44499999999999</v>
      </c>
      <c r="Y183" s="42">
        <v>248.61499999999998</v>
      </c>
      <c r="Z183" s="42">
        <v>248.61499999999998</v>
      </c>
      <c r="AA183" s="43">
        <f t="shared" si="28"/>
        <v>222.44499999999999</v>
      </c>
      <c r="AB183" s="43">
        <f t="shared" si="27"/>
        <v>235.53</v>
      </c>
      <c r="AC183" s="43">
        <f t="shared" si="27"/>
        <v>130.85</v>
      </c>
      <c r="AD183" s="43">
        <f t="shared" si="24"/>
        <v>77.112000000000009</v>
      </c>
      <c r="AE183" s="43">
        <f t="shared" si="27"/>
        <v>130.85</v>
      </c>
      <c r="AF183" s="43">
        <f t="shared" si="27"/>
        <v>130.85</v>
      </c>
      <c r="AG183" s="43">
        <f t="shared" si="26"/>
        <v>130.85</v>
      </c>
      <c r="AH183" s="43"/>
      <c r="AI183" s="26"/>
      <c r="AJ183" s="26"/>
      <c r="AK183" s="26"/>
      <c r="AL183" s="24"/>
      <c r="AM183" s="24"/>
      <c r="AN183" s="24"/>
      <c r="AO183" s="24"/>
      <c r="AP183" s="24"/>
    </row>
    <row r="184" spans="1:42" x14ac:dyDescent="0.25">
      <c r="A184" s="3"/>
      <c r="B184" s="6">
        <v>171</v>
      </c>
      <c r="C184" s="71">
        <f>IFERROR(VLOOKUP($B184,$P$14:$V$514,5,0),"")</f>
        <v>87522</v>
      </c>
      <c r="D184" s="68" t="str">
        <f>IFERROR(VLOOKUP($B184,$P$14:$V$514,4,0),"")</f>
        <v>Laboratory</v>
      </c>
      <c r="E184" s="71" t="str">
        <f>IFERROR(VLOOKUP($B184,$P$14:$V$514,6,0),"")</f>
        <v>Hepatitis C PCR UltraViralLoad</v>
      </c>
      <c r="F184" s="70">
        <f>IFERROR(VLOOKUP($B184,$P$14:$V$514,7,0),"")</f>
        <v>560.25</v>
      </c>
      <c r="G184" s="70">
        <f t="shared" si="21"/>
        <v>560.25</v>
      </c>
      <c r="H184" s="69">
        <f t="shared" si="22"/>
        <v>560.25</v>
      </c>
      <c r="I184" s="69">
        <f>IFERROR(VLOOKUP(B184,$P$14:$AH$514,VLOOKUP(I$11,$M$13:$N$23,2,0),0),"")</f>
        <v>515.42999999999995</v>
      </c>
      <c r="J184" s="5"/>
      <c r="K184" s="5"/>
      <c r="L184" s="5"/>
      <c r="M184" s="24"/>
      <c r="N184" s="24"/>
      <c r="O184" s="24"/>
      <c r="P184" s="44">
        <f>IFERROR(RANK(Q184,$Q$14:$Q$514,1),"")</f>
        <v>171</v>
      </c>
      <c r="Q184" s="39">
        <f t="shared" si="23"/>
        <v>1.0018400000000001</v>
      </c>
      <c r="R184" s="41"/>
      <c r="S184" s="41" t="s">
        <v>519</v>
      </c>
      <c r="T184" s="41">
        <v>87522</v>
      </c>
      <c r="U184" s="41" t="s">
        <v>185</v>
      </c>
      <c r="V184" s="41">
        <v>560.25</v>
      </c>
      <c r="W184" s="42">
        <v>515.42999999999995</v>
      </c>
      <c r="X184" s="42">
        <v>476.21249999999998</v>
      </c>
      <c r="Y184" s="42">
        <v>532.23749999999995</v>
      </c>
      <c r="Z184" s="42">
        <v>532.23749999999995</v>
      </c>
      <c r="AA184" s="43">
        <f t="shared" si="28"/>
        <v>476.21249999999998</v>
      </c>
      <c r="AB184" s="43">
        <f t="shared" si="27"/>
        <v>504.22500000000002</v>
      </c>
      <c r="AC184" s="43">
        <f t="shared" si="27"/>
        <v>280.125</v>
      </c>
      <c r="AD184" s="43">
        <f t="shared" si="24"/>
        <v>77.112000000000009</v>
      </c>
      <c r="AE184" s="43">
        <f t="shared" si="27"/>
        <v>280.125</v>
      </c>
      <c r="AF184" s="43">
        <f t="shared" si="27"/>
        <v>280.125</v>
      </c>
      <c r="AG184" s="43">
        <f t="shared" si="26"/>
        <v>280.125</v>
      </c>
      <c r="AH184" s="43"/>
      <c r="AI184" s="26"/>
      <c r="AJ184" s="26"/>
      <c r="AK184" s="26"/>
      <c r="AL184" s="24"/>
      <c r="AM184" s="24"/>
      <c r="AN184" s="24"/>
      <c r="AO184" s="24"/>
      <c r="AP184" s="24"/>
    </row>
    <row r="185" spans="1:42" x14ac:dyDescent="0.25">
      <c r="A185" s="3"/>
      <c r="B185" s="6">
        <v>172</v>
      </c>
      <c r="C185" s="71">
        <f>IFERROR(VLOOKUP($B185,$P$14:$V$514,5,0),"")</f>
        <v>87902</v>
      </c>
      <c r="D185" s="68" t="str">
        <f>IFERROR(VLOOKUP($B185,$P$14:$V$514,4,0),"")</f>
        <v>Laboratory</v>
      </c>
      <c r="E185" s="71" t="str">
        <f>IFERROR(VLOOKUP($B185,$P$14:$V$514,6,0),"")</f>
        <v>Hepatitis C Virus Genotype Serum</v>
      </c>
      <c r="F185" s="70">
        <f>IFERROR(VLOOKUP($B185,$P$14:$V$514,7,0),"")</f>
        <v>418.3</v>
      </c>
      <c r="G185" s="70">
        <f t="shared" si="21"/>
        <v>418.3</v>
      </c>
      <c r="H185" s="69">
        <f t="shared" si="22"/>
        <v>418.3</v>
      </c>
      <c r="I185" s="69">
        <f>IFERROR(VLOOKUP(B185,$P$14:$AH$514,VLOOKUP(I$11,$M$13:$N$23,2,0),0),"")</f>
        <v>384.84</v>
      </c>
      <c r="J185" s="5"/>
      <c r="K185" s="5"/>
      <c r="L185" s="5"/>
      <c r="M185" s="24"/>
      <c r="N185" s="24"/>
      <c r="O185" s="24"/>
      <c r="P185" s="44">
        <f>IFERROR(RANK(Q185,$Q$14:$Q$514,1),"")</f>
        <v>172</v>
      </c>
      <c r="Q185" s="39">
        <f t="shared" si="23"/>
        <v>1.0018499999999999</v>
      </c>
      <c r="R185" s="41"/>
      <c r="S185" s="41" t="s">
        <v>519</v>
      </c>
      <c r="T185" s="41">
        <v>87902</v>
      </c>
      <c r="U185" s="41" t="s">
        <v>186</v>
      </c>
      <c r="V185" s="41">
        <v>418.3</v>
      </c>
      <c r="W185" s="42">
        <v>384.84</v>
      </c>
      <c r="X185" s="42">
        <v>355.55500000000001</v>
      </c>
      <c r="Y185" s="42">
        <v>397.38499999999999</v>
      </c>
      <c r="Z185" s="42">
        <v>397.38499999999999</v>
      </c>
      <c r="AA185" s="43">
        <f t="shared" si="28"/>
        <v>355.55500000000001</v>
      </c>
      <c r="AB185" s="43">
        <f t="shared" si="27"/>
        <v>376.47</v>
      </c>
      <c r="AC185" s="43">
        <f t="shared" si="27"/>
        <v>209.15</v>
      </c>
      <c r="AD185" s="43">
        <f t="shared" si="24"/>
        <v>313.72500000000002</v>
      </c>
      <c r="AE185" s="43">
        <f t="shared" si="27"/>
        <v>209.15</v>
      </c>
      <c r="AF185" s="43">
        <f t="shared" si="27"/>
        <v>209.15</v>
      </c>
      <c r="AG185" s="43">
        <f t="shared" si="26"/>
        <v>209.15</v>
      </c>
      <c r="AH185" s="43"/>
      <c r="AI185" s="26"/>
      <c r="AJ185" s="26"/>
      <c r="AK185" s="26"/>
      <c r="AL185" s="24"/>
      <c r="AM185" s="24"/>
      <c r="AN185" s="24"/>
      <c r="AO185" s="24"/>
      <c r="AP185" s="24"/>
    </row>
    <row r="186" spans="1:42" x14ac:dyDescent="0.25">
      <c r="A186" s="3"/>
      <c r="B186" s="6">
        <v>173</v>
      </c>
      <c r="C186" s="71">
        <f>IFERROR(VLOOKUP($B186,$P$14:$V$514,5,0),"")</f>
        <v>87389</v>
      </c>
      <c r="D186" s="68" t="str">
        <f>IFERROR(VLOOKUP($B186,$P$14:$V$514,4,0),"")</f>
        <v>Laboratory</v>
      </c>
      <c r="E186" s="71" t="str">
        <f>IFERROR(VLOOKUP($B186,$P$14:$V$514,6,0),"")</f>
        <v>HIV-1 AG W/HIV-1 &amp; HIV-2 AB</v>
      </c>
      <c r="F186" s="70">
        <f>IFERROR(VLOOKUP($B186,$P$14:$V$514,7,0),"")</f>
        <v>161.69999999999999</v>
      </c>
      <c r="G186" s="70">
        <f t="shared" si="21"/>
        <v>161.69999999999999</v>
      </c>
      <c r="H186" s="69">
        <f t="shared" si="22"/>
        <v>161.69999999999999</v>
      </c>
      <c r="I186" s="69">
        <f>IFERROR(VLOOKUP(B186,$P$14:$AH$514,VLOOKUP(I$11,$M$13:$N$23,2,0),0),"")</f>
        <v>148.76</v>
      </c>
      <c r="J186" s="5"/>
      <c r="K186" s="5"/>
      <c r="L186" s="5"/>
      <c r="M186" s="24"/>
      <c r="N186" s="24"/>
      <c r="O186" s="24"/>
      <c r="P186" s="44">
        <f>IFERROR(RANK(Q186,$Q$14:$Q$514,1),"")</f>
        <v>173</v>
      </c>
      <c r="Q186" s="39">
        <f t="shared" si="23"/>
        <v>1.00186</v>
      </c>
      <c r="R186" s="41"/>
      <c r="S186" s="41" t="s">
        <v>519</v>
      </c>
      <c r="T186" s="41">
        <v>87389</v>
      </c>
      <c r="U186" s="41" t="s">
        <v>187</v>
      </c>
      <c r="V186" s="41">
        <v>161.69999999999999</v>
      </c>
      <c r="W186" s="42">
        <v>148.76</v>
      </c>
      <c r="X186" s="42">
        <v>137.44499999999999</v>
      </c>
      <c r="Y186" s="42">
        <v>153.61499999999998</v>
      </c>
      <c r="Z186" s="42">
        <v>153.61499999999998</v>
      </c>
      <c r="AA186" s="43">
        <f t="shared" si="28"/>
        <v>137.44499999999999</v>
      </c>
      <c r="AB186" s="43">
        <f t="shared" si="27"/>
        <v>145.53</v>
      </c>
      <c r="AC186" s="43">
        <f t="shared" si="27"/>
        <v>80.849999999999994</v>
      </c>
      <c r="AD186" s="43">
        <f t="shared" si="24"/>
        <v>43.344000000000001</v>
      </c>
      <c r="AE186" s="43">
        <f t="shared" si="27"/>
        <v>80.849999999999994</v>
      </c>
      <c r="AF186" s="43">
        <f t="shared" si="27"/>
        <v>80.849999999999994</v>
      </c>
      <c r="AG186" s="43">
        <f t="shared" si="26"/>
        <v>80.849999999999994</v>
      </c>
      <c r="AH186" s="43"/>
      <c r="AI186" s="26"/>
      <c r="AJ186" s="26"/>
      <c r="AK186" s="26"/>
      <c r="AL186" s="24"/>
      <c r="AM186" s="24"/>
      <c r="AN186" s="24"/>
      <c r="AO186" s="24"/>
      <c r="AP186" s="24"/>
    </row>
    <row r="187" spans="1:42" x14ac:dyDescent="0.25">
      <c r="A187" s="3"/>
      <c r="B187" s="6">
        <v>174</v>
      </c>
      <c r="C187" s="71">
        <f>IFERROR(VLOOKUP($B187,$P$14:$V$514,5,0),"")</f>
        <v>80162</v>
      </c>
      <c r="D187" s="68" t="str">
        <f>IFERROR(VLOOKUP($B187,$P$14:$V$514,4,0),"")</f>
        <v>Laboratory</v>
      </c>
      <c r="E187" s="71" t="str">
        <f>IFERROR(VLOOKUP($B187,$P$14:$V$514,6,0),"")</f>
        <v>Digoxin</v>
      </c>
      <c r="F187" s="70">
        <f>IFERROR(VLOOKUP($B187,$P$14:$V$514,7,0),"")</f>
        <v>135</v>
      </c>
      <c r="G187" s="70">
        <f t="shared" si="21"/>
        <v>135</v>
      </c>
      <c r="H187" s="69">
        <f t="shared" si="22"/>
        <v>135</v>
      </c>
      <c r="I187" s="69">
        <f>IFERROR(VLOOKUP(B187,$P$14:$AH$514,VLOOKUP(I$11,$M$13:$N$23,2,0),0),"")</f>
        <v>124.2</v>
      </c>
      <c r="J187" s="5"/>
      <c r="K187" s="5"/>
      <c r="L187" s="5"/>
      <c r="M187" s="24"/>
      <c r="N187" s="24"/>
      <c r="O187" s="24"/>
      <c r="P187" s="44">
        <f>IFERROR(RANK(Q187,$Q$14:$Q$514,1),"")</f>
        <v>174</v>
      </c>
      <c r="Q187" s="39">
        <f t="shared" si="23"/>
        <v>1.00187</v>
      </c>
      <c r="R187" s="41"/>
      <c r="S187" s="41" t="s">
        <v>519</v>
      </c>
      <c r="T187" s="41">
        <v>80162</v>
      </c>
      <c r="U187" s="41" t="s">
        <v>188</v>
      </c>
      <c r="V187" s="41">
        <v>135</v>
      </c>
      <c r="W187" s="42">
        <v>124.2</v>
      </c>
      <c r="X187" s="42">
        <v>114.75</v>
      </c>
      <c r="Y187" s="42">
        <v>128.25</v>
      </c>
      <c r="Z187" s="42">
        <v>128.25</v>
      </c>
      <c r="AA187" s="43">
        <f t="shared" si="28"/>
        <v>114.75</v>
      </c>
      <c r="AB187" s="43">
        <f t="shared" si="27"/>
        <v>121.5</v>
      </c>
      <c r="AC187" s="43">
        <f t="shared" si="27"/>
        <v>67.5</v>
      </c>
      <c r="AD187" s="43">
        <f t="shared" si="24"/>
        <v>23.904</v>
      </c>
      <c r="AE187" s="43">
        <f t="shared" si="27"/>
        <v>67.5</v>
      </c>
      <c r="AF187" s="43">
        <f t="shared" si="27"/>
        <v>67.5</v>
      </c>
      <c r="AG187" s="43">
        <f t="shared" si="26"/>
        <v>67.5</v>
      </c>
      <c r="AH187" s="43"/>
      <c r="AI187" s="26"/>
      <c r="AJ187" s="26"/>
      <c r="AK187" s="26"/>
      <c r="AL187" s="24"/>
      <c r="AM187" s="24"/>
      <c r="AN187" s="24"/>
      <c r="AO187" s="24"/>
      <c r="AP187" s="24"/>
    </row>
    <row r="188" spans="1:42" x14ac:dyDescent="0.25">
      <c r="A188" s="3"/>
      <c r="B188" s="6">
        <v>175</v>
      </c>
      <c r="C188" s="71">
        <f>IFERROR(VLOOKUP($B188,$P$14:$V$514,5,0),"")</f>
        <v>80202</v>
      </c>
      <c r="D188" s="68" t="str">
        <f>IFERROR(VLOOKUP($B188,$P$14:$V$514,4,0),"")</f>
        <v>Laboratory</v>
      </c>
      <c r="E188" s="71" t="str">
        <f>IFERROR(VLOOKUP($B188,$P$14:$V$514,6,0),"")</f>
        <v>Vancomycin</v>
      </c>
      <c r="F188" s="70">
        <f>IFERROR(VLOOKUP($B188,$P$14:$V$514,7,0),"")</f>
        <v>68.099999999999994</v>
      </c>
      <c r="G188" s="70">
        <f t="shared" si="21"/>
        <v>68.099999999999994</v>
      </c>
      <c r="H188" s="69">
        <f t="shared" si="22"/>
        <v>68.099999999999994</v>
      </c>
      <c r="I188" s="69">
        <f>IFERROR(VLOOKUP(B188,$P$14:$AH$514,VLOOKUP(I$11,$M$13:$N$23,2,0),0),"")</f>
        <v>62.65</v>
      </c>
      <c r="J188" s="5"/>
      <c r="K188" s="5"/>
      <c r="L188" s="5"/>
      <c r="M188" s="24"/>
      <c r="N188" s="24"/>
      <c r="O188" s="24"/>
      <c r="P188" s="44">
        <f>IFERROR(RANK(Q188,$Q$14:$Q$514,1),"")</f>
        <v>175</v>
      </c>
      <c r="Q188" s="39">
        <f t="shared" si="23"/>
        <v>1.0018800000000001</v>
      </c>
      <c r="R188" s="41"/>
      <c r="S188" s="41" t="s">
        <v>519</v>
      </c>
      <c r="T188" s="41">
        <v>80202</v>
      </c>
      <c r="U188" s="41" t="s">
        <v>189</v>
      </c>
      <c r="V188" s="41">
        <v>68.099999999999994</v>
      </c>
      <c r="W188" s="42">
        <v>62.65</v>
      </c>
      <c r="X188" s="42">
        <v>57.884999999999991</v>
      </c>
      <c r="Y188" s="42">
        <v>64.694999999999993</v>
      </c>
      <c r="Z188" s="42">
        <v>64.694999999999993</v>
      </c>
      <c r="AA188" s="43">
        <f t="shared" si="28"/>
        <v>57.884999999999991</v>
      </c>
      <c r="AB188" s="43">
        <f t="shared" si="27"/>
        <v>61.29</v>
      </c>
      <c r="AC188" s="43">
        <f t="shared" si="27"/>
        <v>34.049999999999997</v>
      </c>
      <c r="AD188" s="43">
        <f t="shared" si="24"/>
        <v>24.372</v>
      </c>
      <c r="AE188" s="43">
        <f t="shared" si="27"/>
        <v>34.049999999999997</v>
      </c>
      <c r="AF188" s="43">
        <f t="shared" si="27"/>
        <v>34.049999999999997</v>
      </c>
      <c r="AG188" s="43">
        <f t="shared" si="26"/>
        <v>34.049999999999997</v>
      </c>
      <c r="AH188" s="43"/>
      <c r="AI188" s="26"/>
      <c r="AJ188" s="26"/>
      <c r="AK188" s="26"/>
      <c r="AL188" s="24"/>
      <c r="AM188" s="24"/>
      <c r="AN188" s="24"/>
      <c r="AO188" s="24"/>
      <c r="AP188" s="24"/>
    </row>
    <row r="189" spans="1:42" x14ac:dyDescent="0.25">
      <c r="A189" s="3"/>
      <c r="B189" s="6">
        <v>176</v>
      </c>
      <c r="C189" s="71">
        <f>IFERROR(VLOOKUP($B189,$P$14:$V$514,5,0),"")</f>
        <v>80164</v>
      </c>
      <c r="D189" s="68" t="str">
        <f>IFERROR(VLOOKUP($B189,$P$14:$V$514,4,0),"")</f>
        <v>Laboratory</v>
      </c>
      <c r="E189" s="71" t="str">
        <f>IFERROR(VLOOKUP($B189,$P$14:$V$514,6,0),"")</f>
        <v>Valproic Acid</v>
      </c>
      <c r="F189" s="70">
        <f>IFERROR(VLOOKUP($B189,$P$14:$V$514,7,0),"")</f>
        <v>136.19999999999999</v>
      </c>
      <c r="G189" s="70">
        <f t="shared" si="21"/>
        <v>136.19999999999999</v>
      </c>
      <c r="H189" s="69">
        <f t="shared" si="22"/>
        <v>136.19999999999999</v>
      </c>
      <c r="I189" s="69">
        <f>IFERROR(VLOOKUP(B189,$P$14:$AH$514,VLOOKUP(I$11,$M$13:$N$23,2,0),0),"")</f>
        <v>125.3</v>
      </c>
      <c r="J189" s="5"/>
      <c r="K189" s="5"/>
      <c r="L189" s="5"/>
      <c r="M189" s="24"/>
      <c r="N189" s="24"/>
      <c r="O189" s="24"/>
      <c r="P189" s="44">
        <f>IFERROR(RANK(Q189,$Q$14:$Q$514,1),"")</f>
        <v>176</v>
      </c>
      <c r="Q189" s="39">
        <f t="shared" si="23"/>
        <v>1.0018899999999999</v>
      </c>
      <c r="R189" s="41"/>
      <c r="S189" s="41" t="s">
        <v>519</v>
      </c>
      <c r="T189" s="41">
        <v>80164</v>
      </c>
      <c r="U189" s="41" t="s">
        <v>190</v>
      </c>
      <c r="V189" s="41">
        <v>136.19999999999999</v>
      </c>
      <c r="W189" s="42">
        <v>125.3</v>
      </c>
      <c r="X189" s="42">
        <v>115.76999999999998</v>
      </c>
      <c r="Y189" s="42">
        <v>129.38999999999999</v>
      </c>
      <c r="Z189" s="42">
        <v>129.38999999999999</v>
      </c>
      <c r="AA189" s="43">
        <f t="shared" si="28"/>
        <v>115.76999999999998</v>
      </c>
      <c r="AB189" s="43">
        <f t="shared" si="27"/>
        <v>122.58</v>
      </c>
      <c r="AC189" s="43">
        <f t="shared" si="27"/>
        <v>68.099999999999994</v>
      </c>
      <c r="AD189" s="43">
        <f t="shared" si="24"/>
        <v>24.372</v>
      </c>
      <c r="AE189" s="43">
        <f t="shared" si="27"/>
        <v>68.099999999999994</v>
      </c>
      <c r="AF189" s="43">
        <f t="shared" si="27"/>
        <v>68.099999999999994</v>
      </c>
      <c r="AG189" s="43">
        <f t="shared" si="26"/>
        <v>68.099999999999994</v>
      </c>
      <c r="AH189" s="43"/>
      <c r="AI189" s="26"/>
      <c r="AJ189" s="26"/>
      <c r="AK189" s="26"/>
      <c r="AL189" s="24"/>
      <c r="AM189" s="24"/>
      <c r="AN189" s="24"/>
      <c r="AO189" s="24"/>
      <c r="AP189" s="24"/>
    </row>
    <row r="190" spans="1:42" x14ac:dyDescent="0.25">
      <c r="A190" s="3"/>
      <c r="B190" s="6">
        <v>177</v>
      </c>
      <c r="C190" s="71">
        <f>IFERROR(VLOOKUP($B190,$P$14:$V$514,5,0),"")</f>
        <v>80307</v>
      </c>
      <c r="D190" s="68" t="str">
        <f>IFERROR(VLOOKUP($B190,$P$14:$V$514,4,0),"")</f>
        <v>Laboratory</v>
      </c>
      <c r="E190" s="71" t="str">
        <f>IFERROR(VLOOKUP($B190,$P$14:$V$514,6,0),"")</f>
        <v>Alcohol Level</v>
      </c>
      <c r="F190" s="70">
        <f>IFERROR(VLOOKUP($B190,$P$14:$V$514,7,0),"")</f>
        <v>25</v>
      </c>
      <c r="G190" s="70">
        <f t="shared" si="21"/>
        <v>25</v>
      </c>
      <c r="H190" s="69">
        <f t="shared" si="22"/>
        <v>25</v>
      </c>
      <c r="I190" s="69">
        <f>IFERROR(VLOOKUP(B190,$P$14:$AH$514,VLOOKUP(I$11,$M$13:$N$23,2,0),0),"")</f>
        <v>23</v>
      </c>
      <c r="J190" s="5"/>
      <c r="K190" s="5"/>
      <c r="L190" s="5"/>
      <c r="M190" s="24"/>
      <c r="N190" s="24"/>
      <c r="O190" s="24"/>
      <c r="P190" s="44">
        <f>IFERROR(RANK(Q190,$Q$14:$Q$514,1),"")</f>
        <v>177</v>
      </c>
      <c r="Q190" s="39">
        <f t="shared" si="23"/>
        <v>1.0019</v>
      </c>
      <c r="R190" s="41"/>
      <c r="S190" s="41" t="s">
        <v>519</v>
      </c>
      <c r="T190" s="41">
        <v>80307</v>
      </c>
      <c r="U190" s="41" t="s">
        <v>191</v>
      </c>
      <c r="V190" s="41">
        <v>25</v>
      </c>
      <c r="W190" s="42">
        <v>23</v>
      </c>
      <c r="X190" s="42">
        <v>21.25</v>
      </c>
      <c r="Y190" s="42">
        <v>23.75</v>
      </c>
      <c r="Z190" s="42">
        <v>23.75</v>
      </c>
      <c r="AA190" s="43">
        <f t="shared" si="28"/>
        <v>21.25</v>
      </c>
      <c r="AB190" s="43">
        <f t="shared" si="27"/>
        <v>22.5</v>
      </c>
      <c r="AC190" s="43">
        <f t="shared" si="27"/>
        <v>12.5</v>
      </c>
      <c r="AD190" s="43">
        <f t="shared" si="24"/>
        <v>18.75</v>
      </c>
      <c r="AE190" s="43">
        <f t="shared" si="27"/>
        <v>12.5</v>
      </c>
      <c r="AF190" s="43">
        <f t="shared" si="27"/>
        <v>12.5</v>
      </c>
      <c r="AG190" s="43">
        <f t="shared" si="26"/>
        <v>12.5</v>
      </c>
      <c r="AH190" s="43"/>
      <c r="AI190" s="26"/>
      <c r="AJ190" s="26"/>
      <c r="AK190" s="26"/>
      <c r="AL190" s="24"/>
      <c r="AM190" s="24"/>
      <c r="AN190" s="24"/>
      <c r="AO190" s="24"/>
      <c r="AP190" s="24"/>
    </row>
    <row r="191" spans="1:42" x14ac:dyDescent="0.25">
      <c r="A191" s="3"/>
      <c r="B191" s="6">
        <v>178</v>
      </c>
      <c r="C191" s="71">
        <f>IFERROR(VLOOKUP($B191,$P$14:$V$514,5,0),"")</f>
        <v>82803</v>
      </c>
      <c r="D191" s="68" t="str">
        <f>IFERROR(VLOOKUP($B191,$P$14:$V$514,4,0),"")</f>
        <v>Laboratory</v>
      </c>
      <c r="E191" s="71" t="str">
        <f>IFERROR(VLOOKUP($B191,$P$14:$V$514,6,0),"")</f>
        <v>Arterial Blood Gas</v>
      </c>
      <c r="F191" s="70">
        <f>IFERROR(VLOOKUP($B191,$P$14:$V$514,7,0),"")</f>
        <v>225</v>
      </c>
      <c r="G191" s="70">
        <f t="shared" si="21"/>
        <v>225</v>
      </c>
      <c r="H191" s="69">
        <f t="shared" si="22"/>
        <v>225</v>
      </c>
      <c r="I191" s="69">
        <f>IFERROR(VLOOKUP(B191,$P$14:$AH$514,VLOOKUP(I$11,$M$13:$N$23,2,0),0),"")</f>
        <v>207</v>
      </c>
      <c r="J191" s="5"/>
      <c r="K191" s="5"/>
      <c r="L191" s="5"/>
      <c r="M191" s="24"/>
      <c r="N191" s="24"/>
      <c r="O191" s="24"/>
      <c r="P191" s="44">
        <f>IFERROR(RANK(Q191,$Q$14:$Q$514,1),"")</f>
        <v>178</v>
      </c>
      <c r="Q191" s="39">
        <f t="shared" si="23"/>
        <v>1.0019100000000001</v>
      </c>
      <c r="R191" s="41"/>
      <c r="S191" s="41" t="s">
        <v>519</v>
      </c>
      <c r="T191" s="41">
        <v>82803</v>
      </c>
      <c r="U191" s="41" t="s">
        <v>192</v>
      </c>
      <c r="V191" s="41">
        <v>225</v>
      </c>
      <c r="W191" s="42">
        <v>207</v>
      </c>
      <c r="X191" s="42">
        <v>191.25</v>
      </c>
      <c r="Y191" s="42">
        <v>213.75</v>
      </c>
      <c r="Z191" s="42">
        <v>213.75</v>
      </c>
      <c r="AA191" s="43">
        <f t="shared" si="28"/>
        <v>191.25</v>
      </c>
      <c r="AB191" s="43">
        <f t="shared" si="27"/>
        <v>202.5</v>
      </c>
      <c r="AC191" s="43">
        <f t="shared" si="27"/>
        <v>112.5</v>
      </c>
      <c r="AD191" s="43">
        <f t="shared" si="24"/>
        <v>46.926000000000002</v>
      </c>
      <c r="AE191" s="43">
        <f t="shared" si="27"/>
        <v>112.5</v>
      </c>
      <c r="AF191" s="43">
        <f t="shared" si="27"/>
        <v>112.5</v>
      </c>
      <c r="AG191" s="43">
        <f t="shared" si="26"/>
        <v>112.5</v>
      </c>
      <c r="AH191" s="43"/>
      <c r="AI191" s="26"/>
      <c r="AJ191" s="26"/>
      <c r="AK191" s="26"/>
      <c r="AL191" s="24"/>
      <c r="AM191" s="24"/>
      <c r="AN191" s="24"/>
      <c r="AO191" s="24"/>
      <c r="AP191" s="24"/>
    </row>
    <row r="192" spans="1:42" x14ac:dyDescent="0.25">
      <c r="A192" s="3"/>
      <c r="B192" s="6">
        <v>179</v>
      </c>
      <c r="C192" s="71">
        <f>IFERROR(VLOOKUP($B192,$P$14:$V$514,5,0),"")</f>
        <v>82308</v>
      </c>
      <c r="D192" s="68" t="str">
        <f>IFERROR(VLOOKUP($B192,$P$14:$V$514,4,0),"")</f>
        <v>Laboratory</v>
      </c>
      <c r="E192" s="71" t="str">
        <f>IFERROR(VLOOKUP($B192,$P$14:$V$514,6,0),"")</f>
        <v>Calcitonin Level</v>
      </c>
      <c r="F192" s="70">
        <f>IFERROR(VLOOKUP($B192,$P$14:$V$514,7,0),"")</f>
        <v>147.15</v>
      </c>
      <c r="G192" s="70">
        <f t="shared" si="21"/>
        <v>147.15</v>
      </c>
      <c r="H192" s="69">
        <f t="shared" si="22"/>
        <v>147.15</v>
      </c>
      <c r="I192" s="69">
        <f>IFERROR(VLOOKUP(B192,$P$14:$AH$514,VLOOKUP(I$11,$M$13:$N$23,2,0),0),"")</f>
        <v>135.38</v>
      </c>
      <c r="J192" s="5"/>
      <c r="K192" s="5"/>
      <c r="L192" s="5"/>
      <c r="M192" s="24"/>
      <c r="N192" s="24"/>
      <c r="O192" s="24"/>
      <c r="P192" s="44">
        <f>IFERROR(RANK(Q192,$Q$14:$Q$514,1),"")</f>
        <v>179</v>
      </c>
      <c r="Q192" s="39">
        <f t="shared" si="23"/>
        <v>1.0019199999999999</v>
      </c>
      <c r="R192" s="41"/>
      <c r="S192" s="41" t="s">
        <v>519</v>
      </c>
      <c r="T192" s="41">
        <v>82308</v>
      </c>
      <c r="U192" s="41" t="s">
        <v>193</v>
      </c>
      <c r="V192" s="41">
        <v>147.15</v>
      </c>
      <c r="W192" s="42">
        <v>135.38</v>
      </c>
      <c r="X192" s="42">
        <v>125.0775</v>
      </c>
      <c r="Y192" s="42">
        <v>139.79249999999999</v>
      </c>
      <c r="Z192" s="42">
        <v>139.79249999999999</v>
      </c>
      <c r="AA192" s="43">
        <f t="shared" si="28"/>
        <v>125.0775</v>
      </c>
      <c r="AB192" s="43">
        <f t="shared" si="27"/>
        <v>132.435</v>
      </c>
      <c r="AC192" s="43">
        <f t="shared" si="27"/>
        <v>73.575000000000003</v>
      </c>
      <c r="AD192" s="43">
        <f t="shared" si="24"/>
        <v>48.222000000000001</v>
      </c>
      <c r="AE192" s="43">
        <f t="shared" si="27"/>
        <v>73.575000000000003</v>
      </c>
      <c r="AF192" s="43">
        <f t="shared" si="27"/>
        <v>73.575000000000003</v>
      </c>
      <c r="AG192" s="43">
        <f t="shared" si="26"/>
        <v>73.575000000000003</v>
      </c>
      <c r="AH192" s="43"/>
      <c r="AI192" s="26"/>
      <c r="AJ192" s="26"/>
      <c r="AK192" s="26"/>
      <c r="AL192" s="24"/>
      <c r="AM192" s="24"/>
      <c r="AN192" s="24"/>
      <c r="AO192" s="24"/>
      <c r="AP192" s="24"/>
    </row>
    <row r="193" spans="1:42" x14ac:dyDescent="0.25">
      <c r="A193" s="3"/>
      <c r="B193" s="6">
        <v>180</v>
      </c>
      <c r="C193" s="71">
        <f>IFERROR(VLOOKUP($B193,$P$14:$V$514,5,0),"")</f>
        <v>84255</v>
      </c>
      <c r="D193" s="68" t="str">
        <f>IFERROR(VLOOKUP($B193,$P$14:$V$514,4,0),"")</f>
        <v>Laboratory</v>
      </c>
      <c r="E193" s="71" t="str">
        <f>IFERROR(VLOOKUP($B193,$P$14:$V$514,6,0),"")</f>
        <v>Selenium</v>
      </c>
      <c r="F193" s="70">
        <f>IFERROR(VLOOKUP($B193,$P$14:$V$514,7,0),"")</f>
        <v>127.1</v>
      </c>
      <c r="G193" s="70">
        <f t="shared" si="21"/>
        <v>127.1</v>
      </c>
      <c r="H193" s="69">
        <f t="shared" si="22"/>
        <v>127.1</v>
      </c>
      <c r="I193" s="69">
        <f>IFERROR(VLOOKUP(B193,$P$14:$AH$514,VLOOKUP(I$11,$M$13:$N$23,2,0),0),"")</f>
        <v>116.93</v>
      </c>
      <c r="J193" s="5"/>
      <c r="K193" s="5"/>
      <c r="L193" s="5"/>
      <c r="M193" s="24"/>
      <c r="N193" s="24"/>
      <c r="O193" s="24"/>
      <c r="P193" s="44">
        <f>IFERROR(RANK(Q193,$Q$14:$Q$514,1),"")</f>
        <v>180</v>
      </c>
      <c r="Q193" s="39">
        <f t="shared" si="23"/>
        <v>1.00193</v>
      </c>
      <c r="R193" s="41"/>
      <c r="S193" s="41" t="s">
        <v>519</v>
      </c>
      <c r="T193" s="41">
        <v>84255</v>
      </c>
      <c r="U193" s="41" t="s">
        <v>194</v>
      </c>
      <c r="V193" s="41">
        <v>127.1</v>
      </c>
      <c r="W193" s="42">
        <v>116.93</v>
      </c>
      <c r="X193" s="42">
        <v>108.035</v>
      </c>
      <c r="Y193" s="42">
        <v>120.74499999999999</v>
      </c>
      <c r="Z193" s="42">
        <v>120.74499999999999</v>
      </c>
      <c r="AA193" s="43">
        <f t="shared" si="28"/>
        <v>108.035</v>
      </c>
      <c r="AB193" s="43">
        <f t="shared" si="27"/>
        <v>114.39</v>
      </c>
      <c r="AC193" s="43">
        <f t="shared" si="27"/>
        <v>63.55</v>
      </c>
      <c r="AD193" s="43">
        <f t="shared" si="24"/>
        <v>45.954000000000001</v>
      </c>
      <c r="AE193" s="43">
        <f t="shared" si="27"/>
        <v>63.55</v>
      </c>
      <c r="AF193" s="43">
        <f t="shared" si="27"/>
        <v>63.55</v>
      </c>
      <c r="AG193" s="43">
        <f t="shared" si="26"/>
        <v>63.55</v>
      </c>
      <c r="AH193" s="43"/>
      <c r="AI193" s="26"/>
      <c r="AJ193" s="26"/>
      <c r="AK193" s="26"/>
      <c r="AL193" s="24"/>
      <c r="AM193" s="24"/>
      <c r="AN193" s="24"/>
      <c r="AO193" s="24"/>
      <c r="AP193" s="24"/>
    </row>
    <row r="194" spans="1:42" x14ac:dyDescent="0.25">
      <c r="A194" s="3"/>
      <c r="B194" s="6">
        <v>181</v>
      </c>
      <c r="C194" s="71">
        <f>IFERROR(VLOOKUP($B194,$P$14:$V$514,5,0),"")</f>
        <v>84446</v>
      </c>
      <c r="D194" s="68" t="str">
        <f>IFERROR(VLOOKUP($B194,$P$14:$V$514,4,0),"")</f>
        <v>Laboratory</v>
      </c>
      <c r="E194" s="71" t="str">
        <f>IFERROR(VLOOKUP($B194,$P$14:$V$514,6,0),"")</f>
        <v>Vitamin E Level</v>
      </c>
      <c r="F194" s="70">
        <f>IFERROR(VLOOKUP($B194,$P$14:$V$514,7,0),"")</f>
        <v>79.7</v>
      </c>
      <c r="G194" s="70">
        <f t="shared" si="21"/>
        <v>79.7</v>
      </c>
      <c r="H194" s="69">
        <f t="shared" si="22"/>
        <v>79.7</v>
      </c>
      <c r="I194" s="69">
        <f>IFERROR(VLOOKUP(B194,$P$14:$AH$514,VLOOKUP(I$11,$M$13:$N$23,2,0),0),"")</f>
        <v>73.319999999999993</v>
      </c>
      <c r="J194" s="5"/>
      <c r="K194" s="5"/>
      <c r="L194" s="5"/>
      <c r="M194" s="24"/>
      <c r="N194" s="24"/>
      <c r="O194" s="24"/>
      <c r="P194" s="44">
        <f>IFERROR(RANK(Q194,$Q$14:$Q$514,1),"")</f>
        <v>181</v>
      </c>
      <c r="Q194" s="39">
        <f t="shared" si="23"/>
        <v>1.0019400000000001</v>
      </c>
      <c r="R194" s="41"/>
      <c r="S194" s="41" t="s">
        <v>519</v>
      </c>
      <c r="T194" s="41">
        <v>84446</v>
      </c>
      <c r="U194" s="41" t="s">
        <v>195</v>
      </c>
      <c r="V194" s="41">
        <v>79.7</v>
      </c>
      <c r="W194" s="42">
        <v>73.319999999999993</v>
      </c>
      <c r="X194" s="42">
        <v>67.745000000000005</v>
      </c>
      <c r="Y194" s="42">
        <v>75.715000000000003</v>
      </c>
      <c r="Z194" s="42">
        <v>75.715000000000003</v>
      </c>
      <c r="AA194" s="43">
        <f t="shared" si="28"/>
        <v>67.745000000000005</v>
      </c>
      <c r="AB194" s="43">
        <f t="shared" si="27"/>
        <v>71.73</v>
      </c>
      <c r="AC194" s="43">
        <f t="shared" si="27"/>
        <v>39.85</v>
      </c>
      <c r="AD194" s="43">
        <f t="shared" si="24"/>
        <v>25.524000000000001</v>
      </c>
      <c r="AE194" s="43">
        <f t="shared" si="27"/>
        <v>39.85</v>
      </c>
      <c r="AF194" s="43">
        <f t="shared" si="27"/>
        <v>39.85</v>
      </c>
      <c r="AG194" s="43">
        <f t="shared" si="26"/>
        <v>39.85</v>
      </c>
      <c r="AH194" s="43"/>
      <c r="AI194" s="26"/>
      <c r="AJ194" s="26"/>
      <c r="AK194" s="26"/>
      <c r="AL194" s="24"/>
      <c r="AM194" s="24"/>
      <c r="AN194" s="24"/>
      <c r="AO194" s="24"/>
      <c r="AP194" s="24"/>
    </row>
    <row r="195" spans="1:42" x14ac:dyDescent="0.25">
      <c r="A195" s="3"/>
      <c r="B195" s="6">
        <v>182</v>
      </c>
      <c r="C195" s="71">
        <f>IFERROR(VLOOKUP($B195,$P$14:$V$514,5,0),"")</f>
        <v>83013</v>
      </c>
      <c r="D195" s="68" t="str">
        <f>IFERROR(VLOOKUP($B195,$P$14:$V$514,4,0),"")</f>
        <v>Laboratory</v>
      </c>
      <c r="E195" s="71" t="str">
        <f>IFERROR(VLOOKUP($B195,$P$14:$V$514,6,0),"")</f>
        <v>H.Pylori Urea Breath Test</v>
      </c>
      <c r="F195" s="70">
        <f>IFERROR(VLOOKUP($B195,$P$14:$V$514,7,0),"")</f>
        <v>365</v>
      </c>
      <c r="G195" s="70">
        <f t="shared" si="21"/>
        <v>365</v>
      </c>
      <c r="H195" s="69">
        <f t="shared" si="22"/>
        <v>365</v>
      </c>
      <c r="I195" s="69">
        <f>IFERROR(VLOOKUP(B195,$P$14:$AH$514,VLOOKUP(I$11,$M$13:$N$23,2,0),0),"")</f>
        <v>335.8</v>
      </c>
      <c r="J195" s="5"/>
      <c r="K195" s="5"/>
      <c r="L195" s="5"/>
      <c r="M195" s="24"/>
      <c r="N195" s="24"/>
      <c r="O195" s="24"/>
      <c r="P195" s="44">
        <f>IFERROR(RANK(Q195,$Q$14:$Q$514,1),"")</f>
        <v>182</v>
      </c>
      <c r="Q195" s="39">
        <f t="shared" si="23"/>
        <v>1.0019499999999999</v>
      </c>
      <c r="R195" s="41"/>
      <c r="S195" s="41" t="s">
        <v>519</v>
      </c>
      <c r="T195" s="41">
        <v>83013</v>
      </c>
      <c r="U195" s="41" t="s">
        <v>196</v>
      </c>
      <c r="V195" s="41">
        <v>365</v>
      </c>
      <c r="W195" s="42">
        <v>335.8</v>
      </c>
      <c r="X195" s="42">
        <v>310.25</v>
      </c>
      <c r="Y195" s="42">
        <v>346.75</v>
      </c>
      <c r="Z195" s="42">
        <v>346.75</v>
      </c>
      <c r="AA195" s="43">
        <f t="shared" si="28"/>
        <v>310.25</v>
      </c>
      <c r="AB195" s="43">
        <f t="shared" si="27"/>
        <v>328.5</v>
      </c>
      <c r="AC195" s="43">
        <f t="shared" si="27"/>
        <v>182.5</v>
      </c>
      <c r="AD195" s="43">
        <f t="shared" si="24"/>
        <v>121.248</v>
      </c>
      <c r="AE195" s="43">
        <f t="shared" si="27"/>
        <v>182.5</v>
      </c>
      <c r="AF195" s="43">
        <f t="shared" si="27"/>
        <v>182.5</v>
      </c>
      <c r="AG195" s="43">
        <f t="shared" si="26"/>
        <v>182.5</v>
      </c>
      <c r="AH195" s="43"/>
      <c r="AI195" s="26"/>
      <c r="AJ195" s="26"/>
      <c r="AK195" s="26"/>
      <c r="AL195" s="24"/>
      <c r="AM195" s="24"/>
      <c r="AN195" s="24"/>
      <c r="AO195" s="24"/>
      <c r="AP195" s="24"/>
    </row>
    <row r="196" spans="1:42" x14ac:dyDescent="0.25">
      <c r="A196" s="3"/>
      <c r="B196" s="6">
        <v>183</v>
      </c>
      <c r="C196" s="71">
        <f>IFERROR(VLOOKUP($B196,$P$14:$V$514,5,0),"")</f>
        <v>82652</v>
      </c>
      <c r="D196" s="68" t="str">
        <f>IFERROR(VLOOKUP($B196,$P$14:$V$514,4,0),"")</f>
        <v>Laboratory</v>
      </c>
      <c r="E196" s="71" t="str">
        <f>IFERROR(VLOOKUP($B196,$P$14:$V$514,6,0),"")</f>
        <v>Vitamin D, 1,25 Dihydroxy</v>
      </c>
      <c r="F196" s="70">
        <f>IFERROR(VLOOKUP($B196,$P$14:$V$514,7,0),"")</f>
        <v>90</v>
      </c>
      <c r="G196" s="70">
        <f t="shared" si="21"/>
        <v>90</v>
      </c>
      <c r="H196" s="69">
        <f t="shared" si="22"/>
        <v>90</v>
      </c>
      <c r="I196" s="69">
        <f>IFERROR(VLOOKUP(B196,$P$14:$AH$514,VLOOKUP(I$11,$M$13:$N$23,2,0),0),"")</f>
        <v>82.8</v>
      </c>
      <c r="J196" s="5"/>
      <c r="K196" s="5"/>
      <c r="L196" s="5"/>
      <c r="M196" s="24"/>
      <c r="N196" s="24"/>
      <c r="O196" s="24"/>
      <c r="P196" s="44">
        <f>IFERROR(RANK(Q196,$Q$14:$Q$514,1),"")</f>
        <v>183</v>
      </c>
      <c r="Q196" s="39">
        <f t="shared" si="23"/>
        <v>1.00196</v>
      </c>
      <c r="R196" s="41"/>
      <c r="S196" s="41" t="s">
        <v>519</v>
      </c>
      <c r="T196" s="41">
        <v>82652</v>
      </c>
      <c r="U196" s="41" t="s">
        <v>197</v>
      </c>
      <c r="V196" s="41">
        <v>90</v>
      </c>
      <c r="W196" s="42">
        <v>82.8</v>
      </c>
      <c r="X196" s="42">
        <v>76.5</v>
      </c>
      <c r="Y196" s="42">
        <v>85.5</v>
      </c>
      <c r="Z196" s="42">
        <v>85.5</v>
      </c>
      <c r="AA196" s="43">
        <f t="shared" si="28"/>
        <v>76.5</v>
      </c>
      <c r="AB196" s="43">
        <f t="shared" si="27"/>
        <v>81</v>
      </c>
      <c r="AC196" s="43">
        <f t="shared" si="27"/>
        <v>45</v>
      </c>
      <c r="AD196" s="43">
        <f t="shared" si="24"/>
        <v>67.5</v>
      </c>
      <c r="AE196" s="43">
        <f t="shared" si="27"/>
        <v>45</v>
      </c>
      <c r="AF196" s="43">
        <f t="shared" si="27"/>
        <v>45</v>
      </c>
      <c r="AG196" s="43">
        <f t="shared" si="26"/>
        <v>45</v>
      </c>
      <c r="AH196" s="43"/>
      <c r="AI196" s="26"/>
      <c r="AJ196" s="26"/>
      <c r="AK196" s="26"/>
      <c r="AL196" s="24"/>
      <c r="AM196" s="24"/>
      <c r="AN196" s="24"/>
      <c r="AO196" s="24"/>
      <c r="AP196" s="24"/>
    </row>
    <row r="197" spans="1:42" x14ac:dyDescent="0.25">
      <c r="A197" s="3"/>
      <c r="B197" s="6">
        <v>184</v>
      </c>
      <c r="C197" s="71">
        <f>IFERROR(VLOOKUP($B197,$P$14:$V$514,5,0),"")</f>
        <v>84630</v>
      </c>
      <c r="D197" s="68" t="str">
        <f>IFERROR(VLOOKUP($B197,$P$14:$V$514,4,0),"")</f>
        <v>Laboratory</v>
      </c>
      <c r="E197" s="71" t="str">
        <f>IFERROR(VLOOKUP($B197,$P$14:$V$514,6,0),"")</f>
        <v>Zinc Level</v>
      </c>
      <c r="F197" s="70">
        <f>IFERROR(VLOOKUP($B197,$P$14:$V$514,7,0),"")</f>
        <v>57.2</v>
      </c>
      <c r="G197" s="70">
        <f t="shared" si="21"/>
        <v>57.2</v>
      </c>
      <c r="H197" s="69">
        <f t="shared" si="22"/>
        <v>57.2</v>
      </c>
      <c r="I197" s="69">
        <f>IFERROR(VLOOKUP(B197,$P$14:$AH$514,VLOOKUP(I$11,$M$13:$N$23,2,0),0),"")</f>
        <v>52.62</v>
      </c>
      <c r="J197" s="5"/>
      <c r="K197" s="5"/>
      <c r="L197" s="5"/>
      <c r="M197" s="24"/>
      <c r="N197" s="24"/>
      <c r="O197" s="24"/>
      <c r="P197" s="44">
        <f>IFERROR(RANK(Q197,$Q$14:$Q$514,1),"")</f>
        <v>184</v>
      </c>
      <c r="Q197" s="39">
        <f t="shared" si="23"/>
        <v>1.00197</v>
      </c>
      <c r="R197" s="41"/>
      <c r="S197" s="41" t="s">
        <v>519</v>
      </c>
      <c r="T197" s="41">
        <v>84630</v>
      </c>
      <c r="U197" s="41" t="s">
        <v>198</v>
      </c>
      <c r="V197" s="41">
        <v>57.2</v>
      </c>
      <c r="W197" s="42">
        <v>52.62</v>
      </c>
      <c r="X197" s="42">
        <v>48.620000000000005</v>
      </c>
      <c r="Y197" s="42">
        <v>54.34</v>
      </c>
      <c r="Z197" s="42">
        <v>54.34</v>
      </c>
      <c r="AA197" s="43">
        <f t="shared" si="28"/>
        <v>48.620000000000005</v>
      </c>
      <c r="AB197" s="43">
        <f t="shared" si="27"/>
        <v>51.480000000000004</v>
      </c>
      <c r="AC197" s="43">
        <f t="shared" si="27"/>
        <v>28.6</v>
      </c>
      <c r="AD197" s="43">
        <f t="shared" si="24"/>
        <v>20.502000000000002</v>
      </c>
      <c r="AE197" s="43">
        <f t="shared" si="27"/>
        <v>28.6</v>
      </c>
      <c r="AF197" s="43">
        <f t="shared" si="27"/>
        <v>28.6</v>
      </c>
      <c r="AG197" s="43">
        <f t="shared" si="26"/>
        <v>28.6</v>
      </c>
      <c r="AH197" s="43"/>
      <c r="AI197" s="26"/>
      <c r="AJ197" s="26"/>
      <c r="AK197" s="26"/>
      <c r="AL197" s="24"/>
      <c r="AM197" s="24"/>
      <c r="AN197" s="24"/>
      <c r="AO197" s="24"/>
      <c r="AP197" s="24"/>
    </row>
    <row r="198" spans="1:42" x14ac:dyDescent="0.25">
      <c r="A198" s="3"/>
      <c r="B198" s="6">
        <v>185</v>
      </c>
      <c r="C198" s="71">
        <f>IFERROR(VLOOKUP($B198,$P$14:$V$514,5,0),"")</f>
        <v>82533</v>
      </c>
      <c r="D198" s="68" t="str">
        <f>IFERROR(VLOOKUP($B198,$P$14:$V$514,4,0),"")</f>
        <v>Laboratory</v>
      </c>
      <c r="E198" s="71" t="str">
        <f>IFERROR(VLOOKUP($B198,$P$14:$V$514,6,0),"")</f>
        <v>Cortisol, Saliva</v>
      </c>
      <c r="F198" s="70">
        <f>IFERROR(VLOOKUP($B198,$P$14:$V$514,7,0),"")</f>
        <v>205</v>
      </c>
      <c r="G198" s="70">
        <f t="shared" si="21"/>
        <v>205</v>
      </c>
      <c r="H198" s="69">
        <f t="shared" si="22"/>
        <v>205</v>
      </c>
      <c r="I198" s="69">
        <f>IFERROR(VLOOKUP(B198,$P$14:$AH$514,VLOOKUP(I$11,$M$13:$N$23,2,0),0),"")</f>
        <v>188.6</v>
      </c>
      <c r="J198" s="5"/>
      <c r="K198" s="5"/>
      <c r="L198" s="5"/>
      <c r="M198" s="24"/>
      <c r="N198" s="24"/>
      <c r="O198" s="24"/>
      <c r="P198" s="44">
        <f>IFERROR(RANK(Q198,$Q$14:$Q$514,1),"")</f>
        <v>185</v>
      </c>
      <c r="Q198" s="39">
        <f t="shared" si="23"/>
        <v>1.0019800000000001</v>
      </c>
      <c r="R198" s="41"/>
      <c r="S198" s="41" t="s">
        <v>519</v>
      </c>
      <c r="T198" s="41">
        <v>82533</v>
      </c>
      <c r="U198" s="41" t="s">
        <v>199</v>
      </c>
      <c r="V198" s="41">
        <v>205</v>
      </c>
      <c r="W198" s="42">
        <v>188.6</v>
      </c>
      <c r="X198" s="42">
        <v>174.25</v>
      </c>
      <c r="Y198" s="42">
        <v>194.75</v>
      </c>
      <c r="Z198" s="42">
        <v>194.75</v>
      </c>
      <c r="AA198" s="43">
        <f t="shared" si="28"/>
        <v>174.25</v>
      </c>
      <c r="AB198" s="43">
        <f t="shared" si="27"/>
        <v>184.5</v>
      </c>
      <c r="AC198" s="43">
        <f t="shared" si="27"/>
        <v>102.5</v>
      </c>
      <c r="AD198" s="43">
        <f t="shared" si="24"/>
        <v>29.340000000000003</v>
      </c>
      <c r="AE198" s="43">
        <f t="shared" si="27"/>
        <v>102.5</v>
      </c>
      <c r="AF198" s="43">
        <f t="shared" si="27"/>
        <v>102.5</v>
      </c>
      <c r="AG198" s="43">
        <f t="shared" si="26"/>
        <v>102.5</v>
      </c>
      <c r="AH198" s="43"/>
      <c r="AI198" s="26"/>
      <c r="AJ198" s="26"/>
      <c r="AK198" s="26"/>
      <c r="AL198" s="24"/>
      <c r="AM198" s="24"/>
      <c r="AN198" s="24"/>
      <c r="AO198" s="24"/>
      <c r="AP198" s="24"/>
    </row>
    <row r="199" spans="1:42" x14ac:dyDescent="0.25">
      <c r="A199" s="3"/>
      <c r="B199" s="6">
        <v>186</v>
      </c>
      <c r="C199" s="71">
        <f>IFERROR(VLOOKUP($B199,$P$14:$V$514,5,0),"")</f>
        <v>82085</v>
      </c>
      <c r="D199" s="68" t="str">
        <f>IFERROR(VLOOKUP($B199,$P$14:$V$514,4,0),"")</f>
        <v>Laboratory</v>
      </c>
      <c r="E199" s="71" t="str">
        <f>IFERROR(VLOOKUP($B199,$P$14:$V$514,6,0),"")</f>
        <v>Aldolase</v>
      </c>
      <c r="F199" s="70">
        <f>IFERROR(VLOOKUP($B199,$P$14:$V$514,7,0),"")</f>
        <v>56</v>
      </c>
      <c r="G199" s="70">
        <f t="shared" si="21"/>
        <v>56</v>
      </c>
      <c r="H199" s="69">
        <f t="shared" si="22"/>
        <v>56</v>
      </c>
      <c r="I199" s="69">
        <f>IFERROR(VLOOKUP(B199,$P$14:$AH$514,VLOOKUP(I$11,$M$13:$N$23,2,0),0),"")</f>
        <v>51.52</v>
      </c>
      <c r="J199" s="5"/>
      <c r="K199" s="5"/>
      <c r="L199" s="5"/>
      <c r="M199" s="24"/>
      <c r="N199" s="24"/>
      <c r="O199" s="24"/>
      <c r="P199" s="44">
        <f>IFERROR(RANK(Q199,$Q$14:$Q$514,1),"")</f>
        <v>186</v>
      </c>
      <c r="Q199" s="39">
        <f t="shared" si="23"/>
        <v>1.0019899999999999</v>
      </c>
      <c r="R199" s="41"/>
      <c r="S199" s="41" t="s">
        <v>519</v>
      </c>
      <c r="T199" s="41">
        <v>82085</v>
      </c>
      <c r="U199" s="41" t="s">
        <v>200</v>
      </c>
      <c r="V199" s="41">
        <v>56</v>
      </c>
      <c r="W199" s="42">
        <v>51.52</v>
      </c>
      <c r="X199" s="42">
        <v>47.6</v>
      </c>
      <c r="Y199" s="42">
        <v>53.199999999999996</v>
      </c>
      <c r="Z199" s="42">
        <v>53.199999999999996</v>
      </c>
      <c r="AA199" s="43">
        <f t="shared" si="28"/>
        <v>47.6</v>
      </c>
      <c r="AB199" s="43">
        <f t="shared" si="27"/>
        <v>50.4</v>
      </c>
      <c r="AC199" s="43">
        <f t="shared" si="27"/>
        <v>28</v>
      </c>
      <c r="AD199" s="43">
        <f t="shared" si="24"/>
        <v>17.478000000000002</v>
      </c>
      <c r="AE199" s="43">
        <f t="shared" si="27"/>
        <v>28</v>
      </c>
      <c r="AF199" s="43">
        <f t="shared" si="27"/>
        <v>28</v>
      </c>
      <c r="AG199" s="43">
        <f t="shared" si="26"/>
        <v>28</v>
      </c>
      <c r="AH199" s="43"/>
      <c r="AI199" s="26"/>
      <c r="AJ199" s="26"/>
      <c r="AK199" s="26"/>
      <c r="AL199" s="24"/>
      <c r="AM199" s="24"/>
      <c r="AN199" s="24"/>
      <c r="AO199" s="24"/>
      <c r="AP199" s="24"/>
    </row>
    <row r="200" spans="1:42" x14ac:dyDescent="0.25">
      <c r="A200" s="3"/>
      <c r="B200" s="6">
        <v>187</v>
      </c>
      <c r="C200" s="71">
        <f>IFERROR(VLOOKUP($B200,$P$14:$V$514,5,0),"")</f>
        <v>84560</v>
      </c>
      <c r="D200" s="68" t="str">
        <f>IFERROR(VLOOKUP($B200,$P$14:$V$514,4,0),"")</f>
        <v>Laboratory</v>
      </c>
      <c r="E200" s="71" t="str">
        <f>IFERROR(VLOOKUP($B200,$P$14:$V$514,6,0),"")</f>
        <v>Uric Acid, Urine 24 Hour</v>
      </c>
      <c r="F200" s="70">
        <f>IFERROR(VLOOKUP($B200,$P$14:$V$514,7,0),"")</f>
        <v>31</v>
      </c>
      <c r="G200" s="70">
        <f t="shared" si="21"/>
        <v>31</v>
      </c>
      <c r="H200" s="69">
        <f t="shared" si="22"/>
        <v>31</v>
      </c>
      <c r="I200" s="69">
        <f>IFERROR(VLOOKUP(B200,$P$14:$AH$514,VLOOKUP(I$11,$M$13:$N$23,2,0),0),"")</f>
        <v>28.52</v>
      </c>
      <c r="J200" s="5"/>
      <c r="K200" s="5"/>
      <c r="L200" s="5"/>
      <c r="M200" s="24"/>
      <c r="N200" s="24"/>
      <c r="O200" s="24"/>
      <c r="P200" s="44">
        <f>IFERROR(RANK(Q200,$Q$14:$Q$514,1),"")</f>
        <v>187</v>
      </c>
      <c r="Q200" s="39">
        <f t="shared" si="23"/>
        <v>1.002</v>
      </c>
      <c r="R200" s="41"/>
      <c r="S200" s="41" t="s">
        <v>519</v>
      </c>
      <c r="T200" s="41">
        <v>84560</v>
      </c>
      <c r="U200" s="41" t="s">
        <v>201</v>
      </c>
      <c r="V200" s="41">
        <v>31</v>
      </c>
      <c r="W200" s="42">
        <v>28.52</v>
      </c>
      <c r="X200" s="42">
        <v>26.349999999999998</v>
      </c>
      <c r="Y200" s="42">
        <v>29.45</v>
      </c>
      <c r="Z200" s="42">
        <v>29.45</v>
      </c>
      <c r="AA200" s="43">
        <f t="shared" si="28"/>
        <v>26.349999999999998</v>
      </c>
      <c r="AB200" s="43">
        <f t="shared" si="27"/>
        <v>27.900000000000002</v>
      </c>
      <c r="AC200" s="43">
        <f t="shared" si="27"/>
        <v>15.5</v>
      </c>
      <c r="AD200" s="43">
        <f t="shared" si="24"/>
        <v>9.1440000000000001</v>
      </c>
      <c r="AE200" s="43">
        <f t="shared" si="27"/>
        <v>15.5</v>
      </c>
      <c r="AF200" s="43">
        <f t="shared" si="27"/>
        <v>15.5</v>
      </c>
      <c r="AG200" s="43">
        <f t="shared" si="26"/>
        <v>15.5</v>
      </c>
      <c r="AH200" s="43"/>
      <c r="AI200" s="26"/>
      <c r="AJ200" s="26"/>
      <c r="AK200" s="26"/>
      <c r="AL200" s="24"/>
      <c r="AM200" s="24"/>
      <c r="AN200" s="24"/>
      <c r="AO200" s="24"/>
      <c r="AP200" s="24"/>
    </row>
    <row r="201" spans="1:42" x14ac:dyDescent="0.25">
      <c r="A201" s="3"/>
      <c r="B201" s="6">
        <v>188</v>
      </c>
      <c r="C201" s="71">
        <f>IFERROR(VLOOKUP($B201,$P$14:$V$514,5,0),"")</f>
        <v>82525</v>
      </c>
      <c r="D201" s="68" t="str">
        <f>IFERROR(VLOOKUP($B201,$P$14:$V$514,4,0),"")</f>
        <v>Laboratory</v>
      </c>
      <c r="E201" s="71" t="str">
        <f>IFERROR(VLOOKUP($B201,$P$14:$V$514,6,0),"")</f>
        <v>Copper Level</v>
      </c>
      <c r="F201" s="70">
        <f>IFERROR(VLOOKUP($B201,$P$14:$V$514,7,0),"")</f>
        <v>62.1</v>
      </c>
      <c r="G201" s="70">
        <f t="shared" si="21"/>
        <v>62.1</v>
      </c>
      <c r="H201" s="69">
        <f t="shared" si="22"/>
        <v>62.1</v>
      </c>
      <c r="I201" s="69">
        <f>IFERROR(VLOOKUP(B201,$P$14:$AH$514,VLOOKUP(I$11,$M$13:$N$23,2,0),0),"")</f>
        <v>57.13</v>
      </c>
      <c r="J201" s="5"/>
      <c r="K201" s="5"/>
      <c r="L201" s="5"/>
      <c r="M201" s="24"/>
      <c r="N201" s="24"/>
      <c r="O201" s="24"/>
      <c r="P201" s="44">
        <f>IFERROR(RANK(Q201,$Q$14:$Q$514,1),"")</f>
        <v>188</v>
      </c>
      <c r="Q201" s="39">
        <f t="shared" si="23"/>
        <v>1.0020100000000001</v>
      </c>
      <c r="R201" s="41"/>
      <c r="S201" s="41" t="s">
        <v>519</v>
      </c>
      <c r="T201" s="41">
        <v>82525</v>
      </c>
      <c r="U201" s="41" t="s">
        <v>202</v>
      </c>
      <c r="V201" s="41">
        <v>62.1</v>
      </c>
      <c r="W201" s="42">
        <v>57.13</v>
      </c>
      <c r="X201" s="42">
        <v>52.784999999999997</v>
      </c>
      <c r="Y201" s="42">
        <v>58.994999999999997</v>
      </c>
      <c r="Z201" s="42">
        <v>58.994999999999997</v>
      </c>
      <c r="AA201" s="43">
        <f t="shared" si="28"/>
        <v>52.784999999999997</v>
      </c>
      <c r="AB201" s="43">
        <f t="shared" si="27"/>
        <v>55.89</v>
      </c>
      <c r="AC201" s="43">
        <f t="shared" si="27"/>
        <v>31.05</v>
      </c>
      <c r="AD201" s="43">
        <f t="shared" si="24"/>
        <v>22.338000000000001</v>
      </c>
      <c r="AE201" s="43">
        <f t="shared" si="27"/>
        <v>31.05</v>
      </c>
      <c r="AF201" s="43">
        <f t="shared" si="27"/>
        <v>31.05</v>
      </c>
      <c r="AG201" s="43">
        <f t="shared" si="26"/>
        <v>31.05</v>
      </c>
      <c r="AH201" s="43"/>
      <c r="AI201" s="26"/>
      <c r="AJ201" s="26"/>
      <c r="AK201" s="26"/>
      <c r="AL201" s="24"/>
      <c r="AM201" s="24"/>
      <c r="AN201" s="24"/>
      <c r="AO201" s="24"/>
      <c r="AP201" s="24"/>
    </row>
    <row r="202" spans="1:42" x14ac:dyDescent="0.25">
      <c r="A202" s="3"/>
      <c r="B202" s="6">
        <v>189</v>
      </c>
      <c r="C202" s="71">
        <f>IFERROR(VLOOKUP($B202,$P$14:$V$514,5,0),"")</f>
        <v>80178</v>
      </c>
      <c r="D202" s="68" t="str">
        <f>IFERROR(VLOOKUP($B202,$P$14:$V$514,4,0),"")</f>
        <v>Laboratory</v>
      </c>
      <c r="E202" s="71" t="str">
        <f>IFERROR(VLOOKUP($B202,$P$14:$V$514,6,0),"")</f>
        <v>Lithium</v>
      </c>
      <c r="F202" s="70">
        <f>IFERROR(VLOOKUP($B202,$P$14:$V$514,7,0),"")</f>
        <v>66.900000000000006</v>
      </c>
      <c r="G202" s="70">
        <f t="shared" si="21"/>
        <v>66.900000000000006</v>
      </c>
      <c r="H202" s="69">
        <f t="shared" si="22"/>
        <v>66.900000000000006</v>
      </c>
      <c r="I202" s="69">
        <f>IFERROR(VLOOKUP(B202,$P$14:$AH$514,VLOOKUP(I$11,$M$13:$N$23,2,0),0),"")</f>
        <v>61.55</v>
      </c>
      <c r="J202" s="5"/>
      <c r="K202" s="5"/>
      <c r="L202" s="5"/>
      <c r="M202" s="24"/>
      <c r="N202" s="24"/>
      <c r="O202" s="24"/>
      <c r="P202" s="44">
        <f>IFERROR(RANK(Q202,$Q$14:$Q$514,1),"")</f>
        <v>189</v>
      </c>
      <c r="Q202" s="39">
        <f t="shared" si="23"/>
        <v>1.0020199999999999</v>
      </c>
      <c r="R202" s="41"/>
      <c r="S202" s="41" t="s">
        <v>519</v>
      </c>
      <c r="T202" s="41">
        <v>80178</v>
      </c>
      <c r="U202" s="41" t="s">
        <v>203</v>
      </c>
      <c r="V202" s="41">
        <v>66.900000000000006</v>
      </c>
      <c r="W202" s="42">
        <v>61.55</v>
      </c>
      <c r="X202" s="42">
        <v>56.865000000000002</v>
      </c>
      <c r="Y202" s="42">
        <v>63.555</v>
      </c>
      <c r="Z202" s="42">
        <v>63.555</v>
      </c>
      <c r="AA202" s="43">
        <f t="shared" si="28"/>
        <v>56.865000000000002</v>
      </c>
      <c r="AB202" s="43">
        <f t="shared" si="27"/>
        <v>60.210000000000008</v>
      </c>
      <c r="AC202" s="43">
        <f t="shared" si="27"/>
        <v>33.450000000000003</v>
      </c>
      <c r="AD202" s="43">
        <f t="shared" si="24"/>
        <v>11.898000000000001</v>
      </c>
      <c r="AE202" s="43">
        <f t="shared" si="27"/>
        <v>33.450000000000003</v>
      </c>
      <c r="AF202" s="43">
        <f t="shared" si="27"/>
        <v>33.450000000000003</v>
      </c>
      <c r="AG202" s="43">
        <f t="shared" si="26"/>
        <v>33.450000000000003</v>
      </c>
      <c r="AH202" s="43"/>
      <c r="AI202" s="26"/>
      <c r="AJ202" s="26"/>
      <c r="AK202" s="26"/>
      <c r="AL202" s="24"/>
      <c r="AM202" s="24"/>
      <c r="AN202" s="24"/>
      <c r="AO202" s="24"/>
      <c r="AP202" s="24"/>
    </row>
    <row r="203" spans="1:42" x14ac:dyDescent="0.25">
      <c r="A203" s="3"/>
      <c r="B203" s="6">
        <v>190</v>
      </c>
      <c r="C203" s="71">
        <f>IFERROR(VLOOKUP($B203,$P$14:$V$514,5,0),"")</f>
        <v>83970</v>
      </c>
      <c r="D203" s="68" t="str">
        <f>IFERROR(VLOOKUP($B203,$P$14:$V$514,4,0),"")</f>
        <v>Laboratory</v>
      </c>
      <c r="E203" s="71" t="str">
        <f>IFERROR(VLOOKUP($B203,$P$14:$V$514,6,0),"")</f>
        <v>Parathyroid Hormone No Calcium</v>
      </c>
      <c r="F203" s="70">
        <f>IFERROR(VLOOKUP($B203,$P$14:$V$514,7,0),"")</f>
        <v>150</v>
      </c>
      <c r="G203" s="70">
        <f t="shared" si="21"/>
        <v>150</v>
      </c>
      <c r="H203" s="69">
        <f t="shared" si="22"/>
        <v>150</v>
      </c>
      <c r="I203" s="69">
        <f>IFERROR(VLOOKUP(B203,$P$14:$AH$514,VLOOKUP(I$11,$M$13:$N$23,2,0),0),"")</f>
        <v>138</v>
      </c>
      <c r="J203" s="5"/>
      <c r="K203" s="5"/>
      <c r="L203" s="5"/>
      <c r="M203" s="24"/>
      <c r="N203" s="24"/>
      <c r="O203" s="24"/>
      <c r="P203" s="44">
        <f>IFERROR(RANK(Q203,$Q$14:$Q$514,1),"")</f>
        <v>190</v>
      </c>
      <c r="Q203" s="39">
        <f t="shared" si="23"/>
        <v>1.00203</v>
      </c>
      <c r="R203" s="41"/>
      <c r="S203" s="41" t="s">
        <v>519</v>
      </c>
      <c r="T203" s="41">
        <v>83970</v>
      </c>
      <c r="U203" s="41" t="s">
        <v>204</v>
      </c>
      <c r="V203" s="41">
        <v>150</v>
      </c>
      <c r="W203" s="42">
        <v>138</v>
      </c>
      <c r="X203" s="42">
        <v>127.5</v>
      </c>
      <c r="Y203" s="42">
        <v>142.5</v>
      </c>
      <c r="Z203" s="42">
        <v>142.5</v>
      </c>
      <c r="AA203" s="43">
        <f t="shared" si="28"/>
        <v>127.5</v>
      </c>
      <c r="AB203" s="43">
        <f t="shared" si="27"/>
        <v>135</v>
      </c>
      <c r="AC203" s="43">
        <f t="shared" si="27"/>
        <v>75</v>
      </c>
      <c r="AD203" s="43">
        <f t="shared" si="24"/>
        <v>74.304000000000002</v>
      </c>
      <c r="AE203" s="43">
        <f t="shared" si="27"/>
        <v>75</v>
      </c>
      <c r="AF203" s="43">
        <f t="shared" si="27"/>
        <v>75</v>
      </c>
      <c r="AG203" s="43">
        <f t="shared" si="26"/>
        <v>75</v>
      </c>
      <c r="AH203" s="43"/>
      <c r="AI203" s="26"/>
      <c r="AJ203" s="26"/>
      <c r="AK203" s="26"/>
      <c r="AL203" s="24"/>
      <c r="AM203" s="24"/>
      <c r="AN203" s="24"/>
      <c r="AO203" s="24"/>
      <c r="AP203" s="24"/>
    </row>
    <row r="204" spans="1:42" x14ac:dyDescent="0.25">
      <c r="A204" s="3"/>
      <c r="B204" s="6">
        <v>191</v>
      </c>
      <c r="C204" s="71">
        <f>IFERROR(VLOOKUP($B204,$P$14:$V$514,5,0),"")</f>
        <v>86762</v>
      </c>
      <c r="D204" s="68" t="str">
        <f>IFERROR(VLOOKUP($B204,$P$14:$V$514,4,0),"")</f>
        <v>Laboratory</v>
      </c>
      <c r="E204" s="71" t="str">
        <f>IFERROR(VLOOKUP($B204,$P$14:$V$514,6,0),"")</f>
        <v>Rubella</v>
      </c>
      <c r="F204" s="70">
        <f>IFERROR(VLOOKUP($B204,$P$14:$V$514,7,0),"")</f>
        <v>46.2</v>
      </c>
      <c r="G204" s="70">
        <f t="shared" si="21"/>
        <v>46.2</v>
      </c>
      <c r="H204" s="69">
        <f t="shared" si="22"/>
        <v>46.2</v>
      </c>
      <c r="I204" s="69">
        <f>IFERROR(VLOOKUP(B204,$P$14:$AH$514,VLOOKUP(I$11,$M$13:$N$23,2,0),0),"")</f>
        <v>42.5</v>
      </c>
      <c r="J204" s="5"/>
      <c r="K204" s="5"/>
      <c r="L204" s="5"/>
      <c r="M204" s="24"/>
      <c r="N204" s="24"/>
      <c r="O204" s="24"/>
      <c r="P204" s="44">
        <f>IFERROR(RANK(Q204,$Q$14:$Q$514,1),"")</f>
        <v>191</v>
      </c>
      <c r="Q204" s="39">
        <f t="shared" si="23"/>
        <v>1.00204</v>
      </c>
      <c r="R204" s="41"/>
      <c r="S204" s="41" t="s">
        <v>519</v>
      </c>
      <c r="T204" s="41">
        <v>86762</v>
      </c>
      <c r="U204" s="41" t="s">
        <v>205</v>
      </c>
      <c r="V204" s="41">
        <v>46.2</v>
      </c>
      <c r="W204" s="42">
        <v>42.5</v>
      </c>
      <c r="X204" s="42">
        <v>39.270000000000003</v>
      </c>
      <c r="Y204" s="42">
        <v>43.89</v>
      </c>
      <c r="Z204" s="42">
        <v>43.89</v>
      </c>
      <c r="AA204" s="43">
        <f t="shared" si="28"/>
        <v>39.270000000000003</v>
      </c>
      <c r="AB204" s="43">
        <f t="shared" si="27"/>
        <v>41.580000000000005</v>
      </c>
      <c r="AC204" s="43">
        <f t="shared" si="27"/>
        <v>23.1</v>
      </c>
      <c r="AD204" s="43">
        <f t="shared" si="24"/>
        <v>25.902000000000001</v>
      </c>
      <c r="AE204" s="43">
        <f t="shared" si="27"/>
        <v>23.1</v>
      </c>
      <c r="AF204" s="43">
        <f t="shared" si="27"/>
        <v>23.1</v>
      </c>
      <c r="AG204" s="43">
        <f t="shared" si="26"/>
        <v>23.1</v>
      </c>
      <c r="AH204" s="43"/>
      <c r="AI204" s="26"/>
      <c r="AJ204" s="26"/>
      <c r="AK204" s="26"/>
      <c r="AL204" s="24"/>
      <c r="AM204" s="24"/>
      <c r="AN204" s="24"/>
      <c r="AO204" s="24"/>
      <c r="AP204" s="24"/>
    </row>
    <row r="205" spans="1:42" x14ac:dyDescent="0.25">
      <c r="A205" s="3"/>
      <c r="B205" s="6">
        <v>192</v>
      </c>
      <c r="C205" s="71">
        <f>IFERROR(VLOOKUP($B205,$P$14:$V$514,5,0),"")</f>
        <v>84146</v>
      </c>
      <c r="D205" s="68" t="str">
        <f>IFERROR(VLOOKUP($B205,$P$14:$V$514,4,0),"")</f>
        <v>Laboratory</v>
      </c>
      <c r="E205" s="71" t="str">
        <f>IFERROR(VLOOKUP($B205,$P$14:$V$514,6,0),"")</f>
        <v>Prolactin</v>
      </c>
      <c r="F205" s="70">
        <f>IFERROR(VLOOKUP($B205,$P$14:$V$514,7,0),"")</f>
        <v>96.75</v>
      </c>
      <c r="G205" s="70">
        <f t="shared" si="21"/>
        <v>96.75</v>
      </c>
      <c r="H205" s="69">
        <f t="shared" si="22"/>
        <v>96.75</v>
      </c>
      <c r="I205" s="69">
        <f>IFERROR(VLOOKUP(B205,$P$14:$AH$514,VLOOKUP(I$11,$M$13:$N$23,2,0),0),"")</f>
        <v>89.01</v>
      </c>
      <c r="J205" s="5"/>
      <c r="K205" s="5"/>
      <c r="L205" s="5"/>
      <c r="M205" s="24"/>
      <c r="N205" s="24"/>
      <c r="O205" s="24"/>
      <c r="P205" s="44">
        <f>IFERROR(RANK(Q205,$Q$14:$Q$514,1),"")</f>
        <v>192</v>
      </c>
      <c r="Q205" s="39">
        <f t="shared" si="23"/>
        <v>1.0020500000000001</v>
      </c>
      <c r="R205" s="41"/>
      <c r="S205" s="41" t="s">
        <v>519</v>
      </c>
      <c r="T205" s="41">
        <v>84146</v>
      </c>
      <c r="U205" s="41" t="s">
        <v>206</v>
      </c>
      <c r="V205" s="41">
        <v>96.75</v>
      </c>
      <c r="W205" s="42">
        <v>89.01</v>
      </c>
      <c r="X205" s="42">
        <v>82.237499999999997</v>
      </c>
      <c r="Y205" s="42">
        <v>91.912499999999994</v>
      </c>
      <c r="Z205" s="42">
        <v>91.912499999999994</v>
      </c>
      <c r="AA205" s="43">
        <f t="shared" si="28"/>
        <v>82.237499999999997</v>
      </c>
      <c r="AB205" s="43">
        <f t="shared" si="27"/>
        <v>87.075000000000003</v>
      </c>
      <c r="AC205" s="43">
        <f t="shared" si="27"/>
        <v>48.375</v>
      </c>
      <c r="AD205" s="43">
        <f t="shared" si="24"/>
        <v>34.884</v>
      </c>
      <c r="AE205" s="43">
        <f t="shared" si="27"/>
        <v>48.375</v>
      </c>
      <c r="AF205" s="43">
        <f t="shared" si="27"/>
        <v>48.375</v>
      </c>
      <c r="AG205" s="43">
        <f t="shared" si="26"/>
        <v>48.375</v>
      </c>
      <c r="AH205" s="43"/>
      <c r="AI205" s="26"/>
      <c r="AJ205" s="26"/>
      <c r="AK205" s="26"/>
      <c r="AL205" s="24"/>
      <c r="AM205" s="24"/>
      <c r="AN205" s="24"/>
      <c r="AO205" s="24"/>
      <c r="AP205" s="24"/>
    </row>
    <row r="206" spans="1:42" x14ac:dyDescent="0.25">
      <c r="A206" s="3"/>
      <c r="B206" s="6">
        <v>193</v>
      </c>
      <c r="C206" s="71">
        <f>IFERROR(VLOOKUP($B206,$P$14:$V$514,5,0),"")</f>
        <v>84144</v>
      </c>
      <c r="D206" s="68" t="str">
        <f>IFERROR(VLOOKUP($B206,$P$14:$V$514,4,0),"")</f>
        <v>Laboratory</v>
      </c>
      <c r="E206" s="71" t="str">
        <f>IFERROR(VLOOKUP($B206,$P$14:$V$514,6,0),"")</f>
        <v>Progesterone</v>
      </c>
      <c r="F206" s="70">
        <f>IFERROR(VLOOKUP($B206,$P$14:$V$514,7,0),"")</f>
        <v>104</v>
      </c>
      <c r="G206" s="70">
        <f t="shared" ref="G206:G269" si="29">F206</f>
        <v>104</v>
      </c>
      <c r="H206" s="69">
        <f t="shared" si="22"/>
        <v>104</v>
      </c>
      <c r="I206" s="69">
        <f>IFERROR(VLOOKUP(B206,$P$14:$AH$514,VLOOKUP(I$11,$M$13:$N$23,2,0),0),"")</f>
        <v>95.68</v>
      </c>
      <c r="J206" s="5"/>
      <c r="K206" s="5"/>
      <c r="L206" s="5"/>
      <c r="M206" s="24"/>
      <c r="N206" s="24"/>
      <c r="O206" s="24"/>
      <c r="P206" s="44">
        <f>IFERROR(RANK(Q206,$Q$14:$Q$514,1),"")</f>
        <v>193</v>
      </c>
      <c r="Q206" s="39">
        <f t="shared" si="23"/>
        <v>1.00206</v>
      </c>
      <c r="R206" s="41"/>
      <c r="S206" s="41" t="s">
        <v>519</v>
      </c>
      <c r="T206" s="41">
        <v>84144</v>
      </c>
      <c r="U206" s="41" t="s">
        <v>207</v>
      </c>
      <c r="V206" s="41">
        <v>104</v>
      </c>
      <c r="W206" s="42">
        <v>95.68</v>
      </c>
      <c r="X206" s="42">
        <v>88.399999999999991</v>
      </c>
      <c r="Y206" s="42">
        <v>98.8</v>
      </c>
      <c r="Z206" s="42">
        <v>98.8</v>
      </c>
      <c r="AA206" s="43">
        <f t="shared" si="28"/>
        <v>88.399999999999991</v>
      </c>
      <c r="AB206" s="43">
        <f t="shared" si="27"/>
        <v>93.600000000000009</v>
      </c>
      <c r="AC206" s="43">
        <f t="shared" si="27"/>
        <v>52</v>
      </c>
      <c r="AD206" s="43">
        <f t="shared" si="24"/>
        <v>37.548000000000002</v>
      </c>
      <c r="AE206" s="43">
        <f t="shared" si="27"/>
        <v>52</v>
      </c>
      <c r="AF206" s="43">
        <f t="shared" si="27"/>
        <v>52</v>
      </c>
      <c r="AG206" s="43">
        <f t="shared" si="26"/>
        <v>52</v>
      </c>
      <c r="AH206" s="43"/>
      <c r="AI206" s="26"/>
      <c r="AJ206" s="26"/>
      <c r="AK206" s="26"/>
      <c r="AL206" s="24"/>
      <c r="AM206" s="24"/>
      <c r="AN206" s="24"/>
      <c r="AO206" s="24"/>
      <c r="AP206" s="24"/>
    </row>
    <row r="207" spans="1:42" x14ac:dyDescent="0.25">
      <c r="A207" s="3"/>
      <c r="B207" s="6">
        <v>194</v>
      </c>
      <c r="C207" s="71">
        <f>IFERROR(VLOOKUP($B207,$P$14:$V$514,5,0),"")</f>
        <v>73140</v>
      </c>
      <c r="D207" s="68" t="str">
        <f>IFERROR(VLOOKUP($B207,$P$14:$V$514,4,0),"")</f>
        <v>Radiology</v>
      </c>
      <c r="E207" s="71" t="str">
        <f>IFERROR(VLOOKUP($B207,$P$14:$V$514,6,0),"")</f>
        <v>Xray Finger/Thumb minimum 2 Views</v>
      </c>
      <c r="F207" s="70">
        <f>IFERROR(VLOOKUP($B207,$P$14:$V$514,7,0),"")</f>
        <v>122.8</v>
      </c>
      <c r="G207" s="70">
        <f t="shared" si="29"/>
        <v>122.8</v>
      </c>
      <c r="H207" s="69">
        <f t="shared" ref="H207:H270" si="30">F207</f>
        <v>122.8</v>
      </c>
      <c r="I207" s="69">
        <f>IFERROR(VLOOKUP(B207,$P$14:$AH$514,VLOOKUP(I$11,$M$13:$N$23,2,0),0),"")</f>
        <v>112.98</v>
      </c>
      <c r="J207" s="5"/>
      <c r="K207" s="5"/>
      <c r="L207" s="5"/>
      <c r="M207" s="24"/>
      <c r="N207" s="24"/>
      <c r="O207" s="24"/>
      <c r="P207" s="44">
        <f>IFERROR(RANK(Q207,$Q$14:$Q$514,1),"")</f>
        <v>194</v>
      </c>
      <c r="Q207" s="39">
        <f t="shared" ref="Q207:Q270" si="31">IFERROR(IF(P$3=1,SEARCH($E$4,U207)+ROW()/100000,IF(P$3=2,SEARCH($E$6,T207)+ROW()/100000,IF(P$3=3,SEARCH($E$8,S207)+ROW()/100000,""))),"")</f>
        <v>1.00207</v>
      </c>
      <c r="R207" s="41"/>
      <c r="S207" s="41" t="s">
        <v>528</v>
      </c>
      <c r="T207" s="41">
        <v>73140</v>
      </c>
      <c r="U207" s="41" t="s">
        <v>208</v>
      </c>
      <c r="V207" s="41">
        <v>122.8</v>
      </c>
      <c r="W207" s="42">
        <v>112.98</v>
      </c>
      <c r="X207" s="42">
        <v>104.38</v>
      </c>
      <c r="Y207" s="42">
        <v>116.66</v>
      </c>
      <c r="Z207" s="42">
        <v>116.66</v>
      </c>
      <c r="AA207" s="43">
        <f t="shared" si="28"/>
        <v>104.38</v>
      </c>
      <c r="AB207" s="43">
        <f t="shared" si="27"/>
        <v>110.52</v>
      </c>
      <c r="AC207" s="43">
        <f t="shared" si="27"/>
        <v>61.4</v>
      </c>
      <c r="AD207" s="43">
        <f t="shared" ref="AD207:AD270" si="32">IFERROR(MIN($V207*AD$11,VLOOKUP(T207,$AN$14:$AP$146,3,0)),$V207*AD$11)</f>
        <v>92.1</v>
      </c>
      <c r="AE207" s="43">
        <f t="shared" si="27"/>
        <v>61.4</v>
      </c>
      <c r="AF207" s="43">
        <f t="shared" si="27"/>
        <v>61.4</v>
      </c>
      <c r="AG207" s="43">
        <f t="shared" si="26"/>
        <v>61.4</v>
      </c>
      <c r="AH207" s="43"/>
      <c r="AI207" s="26"/>
      <c r="AJ207" s="26"/>
      <c r="AK207" s="26"/>
      <c r="AL207" s="24"/>
      <c r="AM207" s="24"/>
      <c r="AN207" s="24"/>
      <c r="AO207" s="24"/>
      <c r="AP207" s="24"/>
    </row>
    <row r="208" spans="1:42" x14ac:dyDescent="0.25">
      <c r="A208" s="3"/>
      <c r="B208" s="6">
        <v>195</v>
      </c>
      <c r="C208" s="71">
        <f>IFERROR(VLOOKUP($B208,$P$14:$V$514,5,0),"")</f>
        <v>73140</v>
      </c>
      <c r="D208" s="68" t="str">
        <f>IFERROR(VLOOKUP($B208,$P$14:$V$514,4,0),"")</f>
        <v>Radiology</v>
      </c>
      <c r="E208" s="71" t="str">
        <f>IFERROR(VLOOKUP($B208,$P$14:$V$514,6,0),"")</f>
        <v>Xray Finger/Thumb minimum 2 Views - Radiologist Read</v>
      </c>
      <c r="F208" s="70">
        <f>IFERROR(VLOOKUP($B208,$P$14:$V$514,7,0),"")</f>
        <v>18.899999999999999</v>
      </c>
      <c r="G208" s="70">
        <f t="shared" si="29"/>
        <v>18.899999999999999</v>
      </c>
      <c r="H208" s="69">
        <f t="shared" si="30"/>
        <v>18.899999999999999</v>
      </c>
      <c r="I208" s="69">
        <f>IFERROR(VLOOKUP(B208,$P$14:$AH$514,VLOOKUP(I$11,$M$13:$N$23,2,0),0),"")</f>
        <v>17.39</v>
      </c>
      <c r="J208" s="5"/>
      <c r="K208" s="5"/>
      <c r="L208" s="5"/>
      <c r="M208" s="24"/>
      <c r="N208" s="24"/>
      <c r="O208" s="24"/>
      <c r="P208" s="44">
        <f>IFERROR(RANK(Q208,$Q$14:$Q$514,1),"")</f>
        <v>195</v>
      </c>
      <c r="Q208" s="39">
        <f t="shared" si="31"/>
        <v>1.0020800000000001</v>
      </c>
      <c r="R208" s="41"/>
      <c r="S208" s="41" t="s">
        <v>528</v>
      </c>
      <c r="T208" s="41">
        <v>73140</v>
      </c>
      <c r="U208" s="41" t="s">
        <v>209</v>
      </c>
      <c r="V208" s="41">
        <v>18.899999999999999</v>
      </c>
      <c r="W208" s="42">
        <v>17.39</v>
      </c>
      <c r="X208" s="42">
        <v>16.064999999999998</v>
      </c>
      <c r="Y208" s="42">
        <v>17.954999999999998</v>
      </c>
      <c r="Z208" s="42">
        <v>17.954999999999998</v>
      </c>
      <c r="AA208" s="43">
        <f t="shared" si="28"/>
        <v>16.064999999999998</v>
      </c>
      <c r="AB208" s="43">
        <f t="shared" si="27"/>
        <v>17.009999999999998</v>
      </c>
      <c r="AC208" s="43">
        <f t="shared" si="27"/>
        <v>9.4499999999999993</v>
      </c>
      <c r="AD208" s="43">
        <f t="shared" si="32"/>
        <v>14.174999999999999</v>
      </c>
      <c r="AE208" s="43">
        <f t="shared" si="27"/>
        <v>9.4499999999999993</v>
      </c>
      <c r="AF208" s="43">
        <f t="shared" si="27"/>
        <v>9.4499999999999993</v>
      </c>
      <c r="AG208" s="43">
        <f t="shared" si="26"/>
        <v>9.4499999999999993</v>
      </c>
      <c r="AH208" s="43"/>
      <c r="AI208" s="26"/>
      <c r="AJ208" s="26"/>
      <c r="AK208" s="26"/>
      <c r="AL208" s="24"/>
      <c r="AM208" s="24"/>
      <c r="AN208" s="24"/>
      <c r="AO208" s="24"/>
      <c r="AP208" s="24"/>
    </row>
    <row r="209" spans="1:42" x14ac:dyDescent="0.25">
      <c r="A209" s="3"/>
      <c r="B209" s="6">
        <v>196</v>
      </c>
      <c r="C209" s="71">
        <f>IFERROR(VLOOKUP($B209,$P$14:$V$514,5,0),"")</f>
        <v>73140</v>
      </c>
      <c r="D209" s="68" t="str">
        <f>IFERROR(VLOOKUP($B209,$P$14:$V$514,4,0),"")</f>
        <v>Radiology</v>
      </c>
      <c r="E209" s="71" t="str">
        <f>IFERROR(VLOOKUP($B209,$P$14:$V$514,6,0),"")</f>
        <v>Xray Finger/Thumb 1 View</v>
      </c>
      <c r="F209" s="70">
        <f>IFERROR(VLOOKUP($B209,$P$14:$V$514,7,0),"")</f>
        <v>82.7</v>
      </c>
      <c r="G209" s="70">
        <f t="shared" si="29"/>
        <v>82.7</v>
      </c>
      <c r="H209" s="69">
        <f t="shared" si="30"/>
        <v>82.7</v>
      </c>
      <c r="I209" s="69">
        <f>IFERROR(VLOOKUP(B209,$P$14:$AH$514,VLOOKUP(I$11,$M$13:$N$23,2,0),0),"")</f>
        <v>76.08</v>
      </c>
      <c r="J209" s="5"/>
      <c r="K209" s="5"/>
      <c r="L209" s="5"/>
      <c r="M209" s="24"/>
      <c r="N209" s="24"/>
      <c r="O209" s="24"/>
      <c r="P209" s="44">
        <f>IFERROR(RANK(Q209,$Q$14:$Q$514,1),"")</f>
        <v>196</v>
      </c>
      <c r="Q209" s="39">
        <f t="shared" si="31"/>
        <v>1.0020899999999999</v>
      </c>
      <c r="R209" s="41"/>
      <c r="S209" s="41" t="s">
        <v>528</v>
      </c>
      <c r="T209" s="41">
        <v>73140</v>
      </c>
      <c r="U209" s="41" t="s">
        <v>210</v>
      </c>
      <c r="V209" s="41">
        <v>82.7</v>
      </c>
      <c r="W209" s="42">
        <v>76.08</v>
      </c>
      <c r="X209" s="42">
        <v>70.295000000000002</v>
      </c>
      <c r="Y209" s="42">
        <v>78.564999999999998</v>
      </c>
      <c r="Z209" s="42">
        <v>78.564999999999998</v>
      </c>
      <c r="AA209" s="43">
        <f t="shared" si="28"/>
        <v>70.295000000000002</v>
      </c>
      <c r="AB209" s="43">
        <f t="shared" si="27"/>
        <v>74.430000000000007</v>
      </c>
      <c r="AC209" s="43">
        <f t="shared" si="27"/>
        <v>41.35</v>
      </c>
      <c r="AD209" s="43">
        <f t="shared" si="32"/>
        <v>62.025000000000006</v>
      </c>
      <c r="AE209" s="43">
        <f t="shared" si="27"/>
        <v>41.35</v>
      </c>
      <c r="AF209" s="43">
        <f t="shared" si="27"/>
        <v>41.35</v>
      </c>
      <c r="AG209" s="43">
        <f t="shared" si="26"/>
        <v>41.35</v>
      </c>
      <c r="AH209" s="43"/>
      <c r="AI209" s="26"/>
      <c r="AJ209" s="26"/>
      <c r="AK209" s="26"/>
      <c r="AL209" s="24"/>
      <c r="AM209" s="24"/>
      <c r="AN209" s="24"/>
      <c r="AO209" s="24"/>
      <c r="AP209" s="24"/>
    </row>
    <row r="210" spans="1:42" x14ac:dyDescent="0.25">
      <c r="A210" s="3"/>
      <c r="B210" s="6">
        <v>197</v>
      </c>
      <c r="C210" s="71">
        <f>IFERROR(VLOOKUP($B210,$P$14:$V$514,5,0),"")</f>
        <v>73140</v>
      </c>
      <c r="D210" s="68" t="str">
        <f>IFERROR(VLOOKUP($B210,$P$14:$V$514,4,0),"")</f>
        <v>Radiology</v>
      </c>
      <c r="E210" s="71" t="str">
        <f>IFERROR(VLOOKUP($B210,$P$14:$V$514,6,0),"")</f>
        <v>Xray Finger/Thumb 1 View - Radiologist Read</v>
      </c>
      <c r="F210" s="70">
        <f>IFERROR(VLOOKUP($B210,$P$14:$V$514,7,0),"")</f>
        <v>5.0999999999999996</v>
      </c>
      <c r="G210" s="70">
        <f t="shared" si="29"/>
        <v>5.0999999999999996</v>
      </c>
      <c r="H210" s="69">
        <f t="shared" si="30"/>
        <v>5.0999999999999996</v>
      </c>
      <c r="I210" s="69">
        <f>IFERROR(VLOOKUP(B210,$P$14:$AH$514,VLOOKUP(I$11,$M$13:$N$23,2,0),0),"")</f>
        <v>4.6900000000000004</v>
      </c>
      <c r="J210" s="5"/>
      <c r="K210" s="5"/>
      <c r="L210" s="5"/>
      <c r="M210" s="24"/>
      <c r="N210" s="24"/>
      <c r="O210" s="24"/>
      <c r="P210" s="44">
        <f>IFERROR(RANK(Q210,$Q$14:$Q$514,1),"")</f>
        <v>197</v>
      </c>
      <c r="Q210" s="39">
        <f t="shared" si="31"/>
        <v>1.0021</v>
      </c>
      <c r="R210" s="41"/>
      <c r="S210" s="41" t="s">
        <v>528</v>
      </c>
      <c r="T210" s="41">
        <v>73140</v>
      </c>
      <c r="U210" s="41" t="s">
        <v>211</v>
      </c>
      <c r="V210" s="41">
        <v>5.0999999999999996</v>
      </c>
      <c r="W210" s="42">
        <v>4.6900000000000004</v>
      </c>
      <c r="X210" s="42">
        <v>4.335</v>
      </c>
      <c r="Y210" s="42">
        <v>4.8449999999999998</v>
      </c>
      <c r="Z210" s="42">
        <v>4.8449999999999998</v>
      </c>
      <c r="AA210" s="43">
        <f t="shared" si="28"/>
        <v>4.335</v>
      </c>
      <c r="AB210" s="43">
        <f t="shared" si="27"/>
        <v>4.59</v>
      </c>
      <c r="AC210" s="43">
        <f t="shared" si="27"/>
        <v>2.5499999999999998</v>
      </c>
      <c r="AD210" s="43">
        <f t="shared" si="32"/>
        <v>3.8249999999999997</v>
      </c>
      <c r="AE210" s="43">
        <f t="shared" si="27"/>
        <v>2.5499999999999998</v>
      </c>
      <c r="AF210" s="43">
        <f t="shared" si="27"/>
        <v>2.5499999999999998</v>
      </c>
      <c r="AG210" s="43">
        <f t="shared" si="26"/>
        <v>2.5499999999999998</v>
      </c>
      <c r="AH210" s="43"/>
      <c r="AI210" s="26"/>
      <c r="AJ210" s="26"/>
      <c r="AK210" s="26"/>
      <c r="AL210" s="24"/>
      <c r="AM210" s="24"/>
      <c r="AN210" s="24"/>
      <c r="AO210" s="24"/>
      <c r="AP210" s="24"/>
    </row>
    <row r="211" spans="1:42" x14ac:dyDescent="0.25">
      <c r="A211" s="3"/>
      <c r="B211" s="6">
        <v>198</v>
      </c>
      <c r="C211" s="71">
        <f>IFERROR(VLOOKUP($B211,$P$14:$V$514,5,0),"")</f>
        <v>73120</v>
      </c>
      <c r="D211" s="68" t="str">
        <f>IFERROR(VLOOKUP($B211,$P$14:$V$514,4,0),"")</f>
        <v>Radiology</v>
      </c>
      <c r="E211" s="71" t="str">
        <f>IFERROR(VLOOKUP($B211,$P$14:$V$514,6,0),"")</f>
        <v>Xray Hand 2 Views</v>
      </c>
      <c r="F211" s="70">
        <f>IFERROR(VLOOKUP($B211,$P$14:$V$514,7,0),"")</f>
        <v>144.69999999999999</v>
      </c>
      <c r="G211" s="70">
        <f t="shared" si="29"/>
        <v>144.69999999999999</v>
      </c>
      <c r="H211" s="69">
        <f t="shared" si="30"/>
        <v>144.69999999999999</v>
      </c>
      <c r="I211" s="69">
        <f>IFERROR(VLOOKUP(B211,$P$14:$AH$514,VLOOKUP(I$11,$M$13:$N$23,2,0),0),"")</f>
        <v>133.12</v>
      </c>
      <c r="J211" s="5"/>
      <c r="K211" s="5"/>
      <c r="L211" s="5"/>
      <c r="M211" s="24"/>
      <c r="N211" s="24"/>
      <c r="O211" s="24"/>
      <c r="P211" s="44">
        <f>IFERROR(RANK(Q211,$Q$14:$Q$514,1),"")</f>
        <v>198</v>
      </c>
      <c r="Q211" s="39">
        <f t="shared" si="31"/>
        <v>1.0021100000000001</v>
      </c>
      <c r="R211" s="41"/>
      <c r="S211" s="41" t="s">
        <v>528</v>
      </c>
      <c r="T211" s="41">
        <v>73120</v>
      </c>
      <c r="U211" s="41" t="s">
        <v>212</v>
      </c>
      <c r="V211" s="41">
        <v>144.69999999999999</v>
      </c>
      <c r="W211" s="42">
        <v>133.12</v>
      </c>
      <c r="X211" s="42">
        <v>122.99499999999999</v>
      </c>
      <c r="Y211" s="42">
        <v>137.46499999999997</v>
      </c>
      <c r="Z211" s="42">
        <v>137.46499999999997</v>
      </c>
      <c r="AA211" s="43">
        <f t="shared" si="28"/>
        <v>122.99499999999999</v>
      </c>
      <c r="AB211" s="43">
        <f t="shared" si="27"/>
        <v>130.22999999999999</v>
      </c>
      <c r="AC211" s="43">
        <f t="shared" si="27"/>
        <v>72.349999999999994</v>
      </c>
      <c r="AD211" s="43">
        <f t="shared" si="32"/>
        <v>108.52499999999999</v>
      </c>
      <c r="AE211" s="43">
        <f t="shared" si="27"/>
        <v>72.349999999999994</v>
      </c>
      <c r="AF211" s="43">
        <f t="shared" si="27"/>
        <v>72.349999999999994</v>
      </c>
      <c r="AG211" s="43">
        <f t="shared" si="26"/>
        <v>72.349999999999994</v>
      </c>
      <c r="AH211" s="43"/>
      <c r="AI211" s="26"/>
      <c r="AJ211" s="26"/>
      <c r="AK211" s="26"/>
      <c r="AL211" s="24"/>
      <c r="AM211" s="24"/>
      <c r="AN211" s="24"/>
      <c r="AO211" s="24"/>
      <c r="AP211" s="24"/>
    </row>
    <row r="212" spans="1:42" x14ac:dyDescent="0.25">
      <c r="A212" s="3"/>
      <c r="B212" s="6">
        <v>199</v>
      </c>
      <c r="C212" s="71">
        <f>IFERROR(VLOOKUP($B212,$P$14:$V$514,5,0),"")</f>
        <v>73120</v>
      </c>
      <c r="D212" s="68" t="str">
        <f>IFERROR(VLOOKUP($B212,$P$14:$V$514,4,0),"")</f>
        <v>Radiology</v>
      </c>
      <c r="E212" s="71" t="str">
        <f>IFERROR(VLOOKUP($B212,$P$14:$V$514,6,0),"")</f>
        <v>Xray Hand 2 Views - Radiologist Read</v>
      </c>
      <c r="F212" s="70">
        <f>IFERROR(VLOOKUP($B212,$P$14:$V$514,7,0),"")</f>
        <v>18.899999999999999</v>
      </c>
      <c r="G212" s="70">
        <f t="shared" si="29"/>
        <v>18.899999999999999</v>
      </c>
      <c r="H212" s="69">
        <f t="shared" si="30"/>
        <v>18.899999999999999</v>
      </c>
      <c r="I212" s="69">
        <f>IFERROR(VLOOKUP(B212,$P$14:$AH$514,VLOOKUP(I$11,$M$13:$N$23,2,0),0),"")</f>
        <v>17.39</v>
      </c>
      <c r="J212" s="5"/>
      <c r="K212" s="5"/>
      <c r="L212" s="5"/>
      <c r="M212" s="24"/>
      <c r="N212" s="24"/>
      <c r="O212" s="24"/>
      <c r="P212" s="44">
        <f>IFERROR(RANK(Q212,$Q$14:$Q$514,1),"")</f>
        <v>199</v>
      </c>
      <c r="Q212" s="39">
        <f t="shared" si="31"/>
        <v>1.0021199999999999</v>
      </c>
      <c r="R212" s="41"/>
      <c r="S212" s="41" t="s">
        <v>528</v>
      </c>
      <c r="T212" s="41">
        <v>73120</v>
      </c>
      <c r="U212" s="41" t="s">
        <v>213</v>
      </c>
      <c r="V212" s="41">
        <v>18.899999999999999</v>
      </c>
      <c r="W212" s="42">
        <v>17.39</v>
      </c>
      <c r="X212" s="42">
        <v>16.064999999999998</v>
      </c>
      <c r="Y212" s="42">
        <v>17.954999999999998</v>
      </c>
      <c r="Z212" s="42">
        <v>17.954999999999998</v>
      </c>
      <c r="AA212" s="43">
        <f t="shared" si="28"/>
        <v>16.064999999999998</v>
      </c>
      <c r="AB212" s="43">
        <f t="shared" si="27"/>
        <v>17.009999999999998</v>
      </c>
      <c r="AC212" s="43">
        <f t="shared" si="27"/>
        <v>9.4499999999999993</v>
      </c>
      <c r="AD212" s="43">
        <f t="shared" si="32"/>
        <v>14.174999999999999</v>
      </c>
      <c r="AE212" s="43">
        <f t="shared" si="27"/>
        <v>9.4499999999999993</v>
      </c>
      <c r="AF212" s="43">
        <f t="shared" si="27"/>
        <v>9.4499999999999993</v>
      </c>
      <c r="AG212" s="43">
        <f t="shared" si="26"/>
        <v>9.4499999999999993</v>
      </c>
      <c r="AH212" s="43"/>
      <c r="AI212" s="26"/>
      <c r="AJ212" s="26"/>
      <c r="AK212" s="26"/>
      <c r="AL212" s="24"/>
      <c r="AM212" s="24"/>
      <c r="AN212" s="24"/>
      <c r="AO212" s="24"/>
      <c r="AP212" s="24"/>
    </row>
    <row r="213" spans="1:42" x14ac:dyDescent="0.25">
      <c r="A213" s="3"/>
      <c r="B213" s="6">
        <v>200</v>
      </c>
      <c r="C213" s="71">
        <f>IFERROR(VLOOKUP($B213,$P$14:$V$514,5,0),"")</f>
        <v>73120</v>
      </c>
      <c r="D213" s="68" t="str">
        <f>IFERROR(VLOOKUP($B213,$P$14:$V$514,4,0),"")</f>
        <v>Radiology</v>
      </c>
      <c r="E213" s="71" t="str">
        <f>IFERROR(VLOOKUP($B213,$P$14:$V$514,6,0),"")</f>
        <v>Xray Hand 1 View</v>
      </c>
      <c r="F213" s="70">
        <f>IFERROR(VLOOKUP($B213,$P$14:$V$514,7,0),"")</f>
        <v>72.400000000000006</v>
      </c>
      <c r="G213" s="70">
        <f t="shared" si="29"/>
        <v>72.400000000000006</v>
      </c>
      <c r="H213" s="69">
        <f t="shared" si="30"/>
        <v>72.400000000000006</v>
      </c>
      <c r="I213" s="69">
        <f>IFERROR(VLOOKUP(B213,$P$14:$AH$514,VLOOKUP(I$11,$M$13:$N$23,2,0),0),"")</f>
        <v>66.61</v>
      </c>
      <c r="J213" s="5"/>
      <c r="K213" s="5"/>
      <c r="L213" s="5"/>
      <c r="M213" s="24"/>
      <c r="N213" s="24"/>
      <c r="O213" s="24"/>
      <c r="P213" s="44">
        <f>IFERROR(RANK(Q213,$Q$14:$Q$514,1),"")</f>
        <v>200</v>
      </c>
      <c r="Q213" s="39">
        <f t="shared" si="31"/>
        <v>1.00213</v>
      </c>
      <c r="R213" s="41"/>
      <c r="S213" s="41" t="s">
        <v>528</v>
      </c>
      <c r="T213" s="41">
        <v>73120</v>
      </c>
      <c r="U213" s="41" t="s">
        <v>214</v>
      </c>
      <c r="V213" s="41">
        <v>72.400000000000006</v>
      </c>
      <c r="W213" s="42">
        <v>66.61</v>
      </c>
      <c r="X213" s="42">
        <v>61.540000000000006</v>
      </c>
      <c r="Y213" s="42">
        <v>68.78</v>
      </c>
      <c r="Z213" s="42">
        <v>68.78</v>
      </c>
      <c r="AA213" s="43">
        <f t="shared" si="28"/>
        <v>61.540000000000006</v>
      </c>
      <c r="AB213" s="43">
        <f t="shared" si="27"/>
        <v>65.160000000000011</v>
      </c>
      <c r="AC213" s="43">
        <f t="shared" si="27"/>
        <v>36.200000000000003</v>
      </c>
      <c r="AD213" s="43">
        <f t="shared" si="32"/>
        <v>54.300000000000004</v>
      </c>
      <c r="AE213" s="43">
        <f t="shared" si="27"/>
        <v>36.200000000000003</v>
      </c>
      <c r="AF213" s="43">
        <f t="shared" si="27"/>
        <v>36.200000000000003</v>
      </c>
      <c r="AG213" s="43">
        <f t="shared" si="26"/>
        <v>36.200000000000003</v>
      </c>
      <c r="AH213" s="43"/>
      <c r="AI213" s="26"/>
      <c r="AJ213" s="26"/>
      <c r="AK213" s="26"/>
      <c r="AL213" s="24"/>
      <c r="AM213" s="24"/>
      <c r="AN213" s="24"/>
      <c r="AO213" s="24"/>
      <c r="AP213" s="24"/>
    </row>
    <row r="214" spans="1:42" x14ac:dyDescent="0.25">
      <c r="A214" s="3"/>
      <c r="B214" s="6">
        <v>201</v>
      </c>
      <c r="C214" s="71">
        <f>IFERROR(VLOOKUP($B214,$P$14:$V$514,5,0),"")</f>
        <v>73120</v>
      </c>
      <c r="D214" s="68" t="str">
        <f>IFERROR(VLOOKUP($B214,$P$14:$V$514,4,0),"")</f>
        <v>Radiology</v>
      </c>
      <c r="E214" s="71" t="str">
        <f>IFERROR(VLOOKUP($B214,$P$14:$V$514,6,0),"")</f>
        <v>Xray Hand 1 View - Radiologist Read</v>
      </c>
      <c r="F214" s="70">
        <f>IFERROR(VLOOKUP($B214,$P$14:$V$514,7,0),"")</f>
        <v>7.9</v>
      </c>
      <c r="G214" s="70">
        <f t="shared" si="29"/>
        <v>7.9</v>
      </c>
      <c r="H214" s="69">
        <f t="shared" si="30"/>
        <v>7.9</v>
      </c>
      <c r="I214" s="69">
        <f>IFERROR(VLOOKUP(B214,$P$14:$AH$514,VLOOKUP(I$11,$M$13:$N$23,2,0),0),"")</f>
        <v>7.27</v>
      </c>
      <c r="J214" s="5"/>
      <c r="K214" s="5"/>
      <c r="L214" s="5"/>
      <c r="M214" s="24"/>
      <c r="N214" s="24"/>
      <c r="O214" s="24"/>
      <c r="P214" s="44">
        <f>IFERROR(RANK(Q214,$Q$14:$Q$514,1),"")</f>
        <v>201</v>
      </c>
      <c r="Q214" s="39">
        <f t="shared" si="31"/>
        <v>1.00214</v>
      </c>
      <c r="R214" s="41"/>
      <c r="S214" s="41" t="s">
        <v>528</v>
      </c>
      <c r="T214" s="41">
        <v>73120</v>
      </c>
      <c r="U214" s="41" t="s">
        <v>215</v>
      </c>
      <c r="V214" s="41">
        <v>7.9</v>
      </c>
      <c r="W214" s="42">
        <v>7.27</v>
      </c>
      <c r="X214" s="42">
        <v>6.7149999999999999</v>
      </c>
      <c r="Y214" s="42">
        <v>7.5049999999999999</v>
      </c>
      <c r="Z214" s="42">
        <v>7.5049999999999999</v>
      </c>
      <c r="AA214" s="43">
        <f t="shared" si="28"/>
        <v>6.7149999999999999</v>
      </c>
      <c r="AB214" s="43">
        <f t="shared" si="27"/>
        <v>7.11</v>
      </c>
      <c r="AC214" s="43">
        <f t="shared" si="27"/>
        <v>3.95</v>
      </c>
      <c r="AD214" s="43">
        <f t="shared" si="32"/>
        <v>5.9250000000000007</v>
      </c>
      <c r="AE214" s="43">
        <f t="shared" ref="AB214:AF265" si="33">$V214*AE$11</f>
        <v>3.95</v>
      </c>
      <c r="AF214" s="43">
        <f t="shared" si="33"/>
        <v>3.95</v>
      </c>
      <c r="AG214" s="43">
        <f t="shared" si="26"/>
        <v>3.95</v>
      </c>
      <c r="AH214" s="43"/>
      <c r="AI214" s="26"/>
      <c r="AJ214" s="26"/>
      <c r="AK214" s="26"/>
      <c r="AL214" s="24"/>
      <c r="AM214" s="24"/>
      <c r="AN214" s="24"/>
      <c r="AO214" s="24"/>
      <c r="AP214" s="24"/>
    </row>
    <row r="215" spans="1:42" x14ac:dyDescent="0.25">
      <c r="A215" s="3"/>
      <c r="B215" s="6">
        <v>202</v>
      </c>
      <c r="C215" s="71">
        <f>IFERROR(VLOOKUP($B215,$P$14:$V$514,5,0),"")</f>
        <v>73130</v>
      </c>
      <c r="D215" s="68" t="str">
        <f>IFERROR(VLOOKUP($B215,$P$14:$V$514,4,0),"")</f>
        <v>Radiology</v>
      </c>
      <c r="E215" s="71" t="str">
        <f>IFERROR(VLOOKUP($B215,$P$14:$V$514,6,0),"")</f>
        <v>Xray Hand minimum 3 Views</v>
      </c>
      <c r="F215" s="70">
        <f>IFERROR(VLOOKUP($B215,$P$14:$V$514,7,0),"")</f>
        <v>221.95</v>
      </c>
      <c r="G215" s="70">
        <f t="shared" si="29"/>
        <v>221.95</v>
      </c>
      <c r="H215" s="69">
        <f t="shared" si="30"/>
        <v>221.95</v>
      </c>
      <c r="I215" s="69">
        <f>IFERROR(VLOOKUP(B215,$P$14:$AH$514,VLOOKUP(I$11,$M$13:$N$23,2,0),0),"")</f>
        <v>204.19</v>
      </c>
      <c r="J215" s="5"/>
      <c r="K215" s="5"/>
      <c r="L215" s="5"/>
      <c r="M215" s="24"/>
      <c r="N215" s="24"/>
      <c r="O215" s="24"/>
      <c r="P215" s="44">
        <f>IFERROR(RANK(Q215,$Q$14:$Q$514,1),"")</f>
        <v>202</v>
      </c>
      <c r="Q215" s="39">
        <f t="shared" si="31"/>
        <v>1.0021500000000001</v>
      </c>
      <c r="R215" s="41"/>
      <c r="S215" s="41" t="s">
        <v>528</v>
      </c>
      <c r="T215" s="41">
        <v>73130</v>
      </c>
      <c r="U215" s="41" t="s">
        <v>216</v>
      </c>
      <c r="V215" s="41">
        <v>221.95</v>
      </c>
      <c r="W215" s="42">
        <v>204.19</v>
      </c>
      <c r="X215" s="42">
        <v>188.6575</v>
      </c>
      <c r="Y215" s="42">
        <v>210.85249999999999</v>
      </c>
      <c r="Z215" s="42">
        <v>210.85249999999999</v>
      </c>
      <c r="AA215" s="43">
        <f t="shared" si="28"/>
        <v>188.6575</v>
      </c>
      <c r="AB215" s="43">
        <f t="shared" si="33"/>
        <v>199.755</v>
      </c>
      <c r="AC215" s="43">
        <f t="shared" si="33"/>
        <v>110.97499999999999</v>
      </c>
      <c r="AD215" s="43">
        <f t="shared" si="32"/>
        <v>166.46249999999998</v>
      </c>
      <c r="AE215" s="43">
        <f t="shared" si="33"/>
        <v>110.97499999999999</v>
      </c>
      <c r="AF215" s="43">
        <f t="shared" si="33"/>
        <v>110.97499999999999</v>
      </c>
      <c r="AG215" s="43">
        <f t="shared" si="26"/>
        <v>110.97499999999999</v>
      </c>
      <c r="AH215" s="43"/>
      <c r="AI215" s="26"/>
      <c r="AJ215" s="26"/>
      <c r="AK215" s="26"/>
      <c r="AL215" s="24"/>
      <c r="AM215" s="24"/>
      <c r="AN215" s="24"/>
      <c r="AO215" s="24"/>
      <c r="AP215" s="24"/>
    </row>
    <row r="216" spans="1:42" x14ac:dyDescent="0.25">
      <c r="A216" s="3"/>
      <c r="B216" s="6">
        <v>203</v>
      </c>
      <c r="C216" s="71">
        <f>IFERROR(VLOOKUP($B216,$P$14:$V$514,5,0),"")</f>
        <v>73130</v>
      </c>
      <c r="D216" s="68" t="str">
        <f>IFERROR(VLOOKUP($B216,$P$14:$V$514,4,0),"")</f>
        <v>Radiology</v>
      </c>
      <c r="E216" s="71" t="str">
        <f>IFERROR(VLOOKUP($B216,$P$14:$V$514,6,0),"")</f>
        <v>Xray Hand minimum 3 Views - Radiologist Read</v>
      </c>
      <c r="F216" s="70">
        <f>IFERROR(VLOOKUP($B216,$P$14:$V$514,7,0),"")</f>
        <v>21.6</v>
      </c>
      <c r="G216" s="70">
        <f t="shared" si="29"/>
        <v>21.6</v>
      </c>
      <c r="H216" s="69">
        <f t="shared" si="30"/>
        <v>21.6</v>
      </c>
      <c r="I216" s="69">
        <f>IFERROR(VLOOKUP(B216,$P$14:$AH$514,VLOOKUP(I$11,$M$13:$N$23,2,0),0),"")</f>
        <v>19.87</v>
      </c>
      <c r="J216" s="5"/>
      <c r="K216" s="5"/>
      <c r="L216" s="5"/>
      <c r="M216" s="24"/>
      <c r="N216" s="24"/>
      <c r="O216" s="24"/>
      <c r="P216" s="44">
        <f>IFERROR(RANK(Q216,$Q$14:$Q$514,1),"")</f>
        <v>203</v>
      </c>
      <c r="Q216" s="39">
        <f t="shared" si="31"/>
        <v>1.0021599999999999</v>
      </c>
      <c r="R216" s="41"/>
      <c r="S216" s="41" t="s">
        <v>528</v>
      </c>
      <c r="T216" s="41">
        <v>73130</v>
      </c>
      <c r="U216" s="41" t="s">
        <v>217</v>
      </c>
      <c r="V216" s="41">
        <v>21.6</v>
      </c>
      <c r="W216" s="42">
        <v>19.87</v>
      </c>
      <c r="X216" s="42">
        <v>18.36</v>
      </c>
      <c r="Y216" s="42">
        <v>20.52</v>
      </c>
      <c r="Z216" s="42">
        <v>20.52</v>
      </c>
      <c r="AA216" s="43">
        <f t="shared" si="28"/>
        <v>18.36</v>
      </c>
      <c r="AB216" s="43">
        <f t="shared" si="33"/>
        <v>19.440000000000001</v>
      </c>
      <c r="AC216" s="43">
        <f t="shared" si="33"/>
        <v>10.8</v>
      </c>
      <c r="AD216" s="43">
        <f t="shared" si="32"/>
        <v>16.200000000000003</v>
      </c>
      <c r="AE216" s="43">
        <f t="shared" si="33"/>
        <v>10.8</v>
      </c>
      <c r="AF216" s="43">
        <f t="shared" si="33"/>
        <v>10.8</v>
      </c>
      <c r="AG216" s="43">
        <f t="shared" si="26"/>
        <v>10.8</v>
      </c>
      <c r="AH216" s="43"/>
      <c r="AI216" s="26"/>
      <c r="AJ216" s="26"/>
      <c r="AK216" s="26"/>
      <c r="AL216" s="24"/>
      <c r="AM216" s="24"/>
      <c r="AN216" s="24"/>
      <c r="AO216" s="24"/>
      <c r="AP216" s="24"/>
    </row>
    <row r="217" spans="1:42" x14ac:dyDescent="0.25">
      <c r="A217" s="3"/>
      <c r="B217" s="6">
        <v>204</v>
      </c>
      <c r="C217" s="71">
        <f>IFERROR(VLOOKUP($B217,$P$14:$V$514,5,0),"")</f>
        <v>73130</v>
      </c>
      <c r="D217" s="68" t="str">
        <f>IFERROR(VLOOKUP($B217,$P$14:$V$514,4,0),"")</f>
        <v>Radiology</v>
      </c>
      <c r="E217" s="71" t="str">
        <f>IFERROR(VLOOKUP($B217,$P$14:$V$514,6,0),"")</f>
        <v>Xray Hand 3 Views ea Bilateral</v>
      </c>
      <c r="F217" s="70">
        <f>IFERROR(VLOOKUP($B217,$P$14:$V$514,7,0),"")</f>
        <v>443.75</v>
      </c>
      <c r="G217" s="70">
        <f t="shared" si="29"/>
        <v>443.75</v>
      </c>
      <c r="H217" s="69">
        <f t="shared" si="30"/>
        <v>443.75</v>
      </c>
      <c r="I217" s="69">
        <f>IFERROR(VLOOKUP(B217,$P$14:$AH$514,VLOOKUP(I$11,$M$13:$N$23,2,0),0),"")</f>
        <v>408.25</v>
      </c>
      <c r="J217" s="5"/>
      <c r="K217" s="5"/>
      <c r="L217" s="5"/>
      <c r="M217" s="24"/>
      <c r="N217" s="24"/>
      <c r="O217" s="24"/>
      <c r="P217" s="44">
        <f>IFERROR(RANK(Q217,$Q$14:$Q$514,1),"")</f>
        <v>204</v>
      </c>
      <c r="Q217" s="39">
        <f t="shared" si="31"/>
        <v>1.00217</v>
      </c>
      <c r="R217" s="41"/>
      <c r="S217" s="41" t="s">
        <v>528</v>
      </c>
      <c r="T217" s="41">
        <v>73130</v>
      </c>
      <c r="U217" s="41" t="s">
        <v>218</v>
      </c>
      <c r="V217" s="41">
        <v>443.75</v>
      </c>
      <c r="W217" s="42">
        <v>408.25</v>
      </c>
      <c r="X217" s="42">
        <v>377.1875</v>
      </c>
      <c r="Y217" s="42">
        <v>421.5625</v>
      </c>
      <c r="Z217" s="42">
        <v>421.5625</v>
      </c>
      <c r="AA217" s="43">
        <f t="shared" si="28"/>
        <v>377.1875</v>
      </c>
      <c r="AB217" s="43">
        <f t="shared" si="33"/>
        <v>399.375</v>
      </c>
      <c r="AC217" s="43">
        <f t="shared" si="33"/>
        <v>221.875</v>
      </c>
      <c r="AD217" s="43">
        <f t="shared" si="32"/>
        <v>332.8125</v>
      </c>
      <c r="AE217" s="43">
        <f t="shared" si="33"/>
        <v>221.875</v>
      </c>
      <c r="AF217" s="43">
        <f t="shared" si="33"/>
        <v>221.875</v>
      </c>
      <c r="AG217" s="43">
        <f t="shared" si="26"/>
        <v>221.875</v>
      </c>
      <c r="AH217" s="43"/>
      <c r="AI217" s="26"/>
      <c r="AJ217" s="26"/>
      <c r="AK217" s="26"/>
      <c r="AL217" s="24"/>
      <c r="AM217" s="24"/>
      <c r="AN217" s="24"/>
      <c r="AO217" s="24"/>
      <c r="AP217" s="24"/>
    </row>
    <row r="218" spans="1:42" x14ac:dyDescent="0.25">
      <c r="A218" s="3"/>
      <c r="B218" s="6">
        <v>205</v>
      </c>
      <c r="C218" s="71">
        <f>IFERROR(VLOOKUP($B218,$P$14:$V$514,5,0),"")</f>
        <v>73130</v>
      </c>
      <c r="D218" s="68" t="str">
        <f>IFERROR(VLOOKUP($B218,$P$14:$V$514,4,0),"")</f>
        <v>Radiology</v>
      </c>
      <c r="E218" s="71" t="str">
        <f>IFERROR(VLOOKUP($B218,$P$14:$V$514,6,0),"")</f>
        <v>Xray Hand 3 Views ea Bilateral -Radiologist Read</v>
      </c>
      <c r="F218" s="70">
        <f>IFERROR(VLOOKUP($B218,$P$14:$V$514,7,0),"")</f>
        <v>43.2</v>
      </c>
      <c r="G218" s="70">
        <f t="shared" si="29"/>
        <v>43.2</v>
      </c>
      <c r="H218" s="69">
        <f t="shared" si="30"/>
        <v>43.2</v>
      </c>
      <c r="I218" s="69">
        <f>IFERROR(VLOOKUP(B218,$P$14:$AH$514,VLOOKUP(I$11,$M$13:$N$23,2,0),0),"")</f>
        <v>39.74</v>
      </c>
      <c r="J218" s="5"/>
      <c r="K218" s="5"/>
      <c r="L218" s="5"/>
      <c r="M218" s="24"/>
      <c r="N218" s="24"/>
      <c r="O218" s="24"/>
      <c r="P218" s="44">
        <f>IFERROR(RANK(Q218,$Q$14:$Q$514,1),"")</f>
        <v>205</v>
      </c>
      <c r="Q218" s="39">
        <f t="shared" si="31"/>
        <v>1.0021800000000001</v>
      </c>
      <c r="R218" s="41"/>
      <c r="S218" s="41" t="s">
        <v>528</v>
      </c>
      <c r="T218" s="41">
        <v>73130</v>
      </c>
      <c r="U218" s="41" t="s">
        <v>219</v>
      </c>
      <c r="V218" s="41">
        <v>43.2</v>
      </c>
      <c r="W218" s="42">
        <v>39.74</v>
      </c>
      <c r="X218" s="42">
        <v>36.72</v>
      </c>
      <c r="Y218" s="42">
        <v>41.04</v>
      </c>
      <c r="Z218" s="42">
        <v>41.04</v>
      </c>
      <c r="AA218" s="43">
        <f t="shared" si="28"/>
        <v>36.72</v>
      </c>
      <c r="AB218" s="43">
        <f t="shared" si="33"/>
        <v>38.880000000000003</v>
      </c>
      <c r="AC218" s="43">
        <f t="shared" si="33"/>
        <v>21.6</v>
      </c>
      <c r="AD218" s="43">
        <f t="shared" si="32"/>
        <v>32.400000000000006</v>
      </c>
      <c r="AE218" s="43">
        <f t="shared" si="33"/>
        <v>21.6</v>
      </c>
      <c r="AF218" s="43">
        <f t="shared" si="33"/>
        <v>21.6</v>
      </c>
      <c r="AG218" s="43">
        <f t="shared" si="26"/>
        <v>21.6</v>
      </c>
      <c r="AH218" s="43"/>
      <c r="AI218" s="26"/>
      <c r="AJ218" s="26"/>
      <c r="AK218" s="26"/>
      <c r="AL218" s="24"/>
      <c r="AM218" s="24"/>
      <c r="AN218" s="24"/>
      <c r="AO218" s="24"/>
      <c r="AP218" s="24"/>
    </row>
    <row r="219" spans="1:42" x14ac:dyDescent="0.25">
      <c r="A219" s="3"/>
      <c r="B219" s="6">
        <v>206</v>
      </c>
      <c r="C219" s="71">
        <f>IFERROR(VLOOKUP($B219,$P$14:$V$514,5,0),"")</f>
        <v>73100</v>
      </c>
      <c r="D219" s="68" t="str">
        <f>IFERROR(VLOOKUP($B219,$P$14:$V$514,4,0),"")</f>
        <v>Radiology</v>
      </c>
      <c r="E219" s="71" t="str">
        <f>IFERROR(VLOOKUP($B219,$P$14:$V$514,6,0),"")</f>
        <v>Xray Wrist/Navicular 2 Views</v>
      </c>
      <c r="F219" s="70">
        <f>IFERROR(VLOOKUP($B219,$P$14:$V$514,7,0),"")</f>
        <v>173.3</v>
      </c>
      <c r="G219" s="70">
        <f t="shared" si="29"/>
        <v>173.3</v>
      </c>
      <c r="H219" s="69">
        <f t="shared" si="30"/>
        <v>173.3</v>
      </c>
      <c r="I219" s="69">
        <f>IFERROR(VLOOKUP(B219,$P$14:$AH$514,VLOOKUP(I$11,$M$13:$N$23,2,0),0),"")</f>
        <v>159.44</v>
      </c>
      <c r="J219" s="5"/>
      <c r="K219" s="5"/>
      <c r="L219" s="5"/>
      <c r="M219" s="24"/>
      <c r="N219" s="24"/>
      <c r="O219" s="24"/>
      <c r="P219" s="44">
        <f>IFERROR(RANK(Q219,$Q$14:$Q$514,1),"")</f>
        <v>206</v>
      </c>
      <c r="Q219" s="39">
        <f t="shared" si="31"/>
        <v>1.0021899999999999</v>
      </c>
      <c r="R219" s="41"/>
      <c r="S219" s="41" t="s">
        <v>528</v>
      </c>
      <c r="T219" s="41">
        <v>73100</v>
      </c>
      <c r="U219" s="41" t="s">
        <v>220</v>
      </c>
      <c r="V219" s="41">
        <v>173.3</v>
      </c>
      <c r="W219" s="42">
        <v>159.44</v>
      </c>
      <c r="X219" s="42">
        <v>147.30500000000001</v>
      </c>
      <c r="Y219" s="42">
        <v>164.63499999999999</v>
      </c>
      <c r="Z219" s="42">
        <v>164.63499999999999</v>
      </c>
      <c r="AA219" s="43">
        <f t="shared" si="28"/>
        <v>147.30500000000001</v>
      </c>
      <c r="AB219" s="43">
        <f t="shared" si="33"/>
        <v>155.97000000000003</v>
      </c>
      <c r="AC219" s="43">
        <f t="shared" si="33"/>
        <v>86.65</v>
      </c>
      <c r="AD219" s="43">
        <f t="shared" si="32"/>
        <v>129.97500000000002</v>
      </c>
      <c r="AE219" s="43">
        <f t="shared" si="33"/>
        <v>86.65</v>
      </c>
      <c r="AF219" s="43">
        <f t="shared" si="33"/>
        <v>86.65</v>
      </c>
      <c r="AG219" s="43">
        <f t="shared" si="26"/>
        <v>86.65</v>
      </c>
      <c r="AH219" s="43"/>
      <c r="AI219" s="26"/>
      <c r="AJ219" s="26"/>
      <c r="AK219" s="26"/>
      <c r="AL219" s="24"/>
      <c r="AM219" s="24"/>
      <c r="AN219" s="24"/>
      <c r="AO219" s="24"/>
      <c r="AP219" s="24"/>
    </row>
    <row r="220" spans="1:42" x14ac:dyDescent="0.25">
      <c r="A220" s="3"/>
      <c r="B220" s="6">
        <v>207</v>
      </c>
      <c r="C220" s="71">
        <f>IFERROR(VLOOKUP($B220,$P$14:$V$514,5,0),"")</f>
        <v>73100</v>
      </c>
      <c r="D220" s="68" t="str">
        <f>IFERROR(VLOOKUP($B220,$P$14:$V$514,4,0),"")</f>
        <v>Radiology</v>
      </c>
      <c r="E220" s="71" t="str">
        <f>IFERROR(VLOOKUP($B220,$P$14:$V$514,6,0),"")</f>
        <v>Xray Wrist/Navicular 2 Views - Radiologist Read</v>
      </c>
      <c r="F220" s="70">
        <f>IFERROR(VLOOKUP($B220,$P$14:$V$514,7,0),"")</f>
        <v>18.899999999999999</v>
      </c>
      <c r="G220" s="70">
        <f t="shared" si="29"/>
        <v>18.899999999999999</v>
      </c>
      <c r="H220" s="69">
        <f t="shared" si="30"/>
        <v>18.899999999999999</v>
      </c>
      <c r="I220" s="69">
        <f>IFERROR(VLOOKUP(B220,$P$14:$AH$514,VLOOKUP(I$11,$M$13:$N$23,2,0),0),"")</f>
        <v>17.39</v>
      </c>
      <c r="J220" s="5"/>
      <c r="K220" s="5"/>
      <c r="L220" s="5"/>
      <c r="M220" s="24"/>
      <c r="N220" s="24"/>
      <c r="O220" s="24"/>
      <c r="P220" s="44">
        <f>IFERROR(RANK(Q220,$Q$14:$Q$514,1),"")</f>
        <v>207</v>
      </c>
      <c r="Q220" s="39">
        <f t="shared" si="31"/>
        <v>1.0022</v>
      </c>
      <c r="R220" s="41"/>
      <c r="S220" s="41" t="s">
        <v>528</v>
      </c>
      <c r="T220" s="41">
        <v>73100</v>
      </c>
      <c r="U220" s="41" t="s">
        <v>221</v>
      </c>
      <c r="V220" s="41">
        <v>18.899999999999999</v>
      </c>
      <c r="W220" s="42">
        <v>17.39</v>
      </c>
      <c r="X220" s="42">
        <v>16.064999999999998</v>
      </c>
      <c r="Y220" s="42">
        <v>17.954999999999998</v>
      </c>
      <c r="Z220" s="42">
        <v>17.954999999999998</v>
      </c>
      <c r="AA220" s="43">
        <f t="shared" si="28"/>
        <v>16.064999999999998</v>
      </c>
      <c r="AB220" s="43">
        <f t="shared" si="33"/>
        <v>17.009999999999998</v>
      </c>
      <c r="AC220" s="43">
        <f t="shared" si="33"/>
        <v>9.4499999999999993</v>
      </c>
      <c r="AD220" s="43">
        <f t="shared" si="32"/>
        <v>14.174999999999999</v>
      </c>
      <c r="AE220" s="43">
        <f t="shared" si="33"/>
        <v>9.4499999999999993</v>
      </c>
      <c r="AF220" s="43">
        <f t="shared" si="33"/>
        <v>9.4499999999999993</v>
      </c>
      <c r="AG220" s="43">
        <f t="shared" si="26"/>
        <v>9.4499999999999993</v>
      </c>
      <c r="AH220" s="43"/>
      <c r="AI220" s="26"/>
      <c r="AJ220" s="26"/>
      <c r="AK220" s="26"/>
      <c r="AL220" s="24"/>
      <c r="AM220" s="24"/>
      <c r="AN220" s="24"/>
      <c r="AO220" s="24"/>
      <c r="AP220" s="24"/>
    </row>
    <row r="221" spans="1:42" x14ac:dyDescent="0.25">
      <c r="A221" s="3"/>
      <c r="B221" s="6">
        <v>208</v>
      </c>
      <c r="C221" s="71">
        <f>IFERROR(VLOOKUP($B221,$P$14:$V$514,5,0),"")</f>
        <v>73100</v>
      </c>
      <c r="D221" s="68" t="str">
        <f>IFERROR(VLOOKUP($B221,$P$14:$V$514,4,0),"")</f>
        <v>Radiology</v>
      </c>
      <c r="E221" s="71" t="str">
        <f>IFERROR(VLOOKUP($B221,$P$14:$V$514,6,0),"")</f>
        <v>Xray Wrist/Navicular 1 Views</v>
      </c>
      <c r="F221" s="70">
        <f>IFERROR(VLOOKUP($B221,$P$14:$V$514,7,0),"")</f>
        <v>98.5</v>
      </c>
      <c r="G221" s="70">
        <f t="shared" si="29"/>
        <v>98.5</v>
      </c>
      <c r="H221" s="69">
        <f t="shared" si="30"/>
        <v>98.5</v>
      </c>
      <c r="I221" s="69">
        <f>IFERROR(VLOOKUP(B221,$P$14:$AH$514,VLOOKUP(I$11,$M$13:$N$23,2,0),0),"")</f>
        <v>90.62</v>
      </c>
      <c r="J221" s="5"/>
      <c r="K221" s="5"/>
      <c r="L221" s="5"/>
      <c r="M221" s="24"/>
      <c r="N221" s="24"/>
      <c r="O221" s="24"/>
      <c r="P221" s="44">
        <f>IFERROR(RANK(Q221,$Q$14:$Q$514,1),"")</f>
        <v>208</v>
      </c>
      <c r="Q221" s="39">
        <f t="shared" si="31"/>
        <v>1.00221</v>
      </c>
      <c r="R221" s="41"/>
      <c r="S221" s="41" t="s">
        <v>528</v>
      </c>
      <c r="T221" s="41">
        <v>73100</v>
      </c>
      <c r="U221" s="41" t="s">
        <v>222</v>
      </c>
      <c r="V221" s="41">
        <v>98.5</v>
      </c>
      <c r="W221" s="42">
        <v>90.62</v>
      </c>
      <c r="X221" s="42">
        <v>83.724999999999994</v>
      </c>
      <c r="Y221" s="42">
        <v>93.574999999999989</v>
      </c>
      <c r="Z221" s="42">
        <v>93.574999999999989</v>
      </c>
      <c r="AA221" s="43">
        <f t="shared" si="28"/>
        <v>83.724999999999994</v>
      </c>
      <c r="AB221" s="43">
        <f t="shared" si="33"/>
        <v>88.65</v>
      </c>
      <c r="AC221" s="43">
        <f t="shared" si="33"/>
        <v>49.25</v>
      </c>
      <c r="AD221" s="43">
        <f t="shared" si="32"/>
        <v>73.875</v>
      </c>
      <c r="AE221" s="43">
        <f t="shared" si="33"/>
        <v>49.25</v>
      </c>
      <c r="AF221" s="43">
        <f t="shared" si="33"/>
        <v>49.25</v>
      </c>
      <c r="AG221" s="43">
        <f t="shared" si="26"/>
        <v>49.25</v>
      </c>
      <c r="AH221" s="43"/>
      <c r="AI221" s="26"/>
      <c r="AJ221" s="26"/>
      <c r="AK221" s="26"/>
      <c r="AL221" s="24"/>
      <c r="AM221" s="24"/>
      <c r="AN221" s="24"/>
      <c r="AO221" s="24"/>
      <c r="AP221" s="24"/>
    </row>
    <row r="222" spans="1:42" x14ac:dyDescent="0.25">
      <c r="A222" s="3"/>
      <c r="B222" s="6">
        <v>209</v>
      </c>
      <c r="C222" s="71">
        <f>IFERROR(VLOOKUP($B222,$P$14:$V$514,5,0),"")</f>
        <v>73100</v>
      </c>
      <c r="D222" s="68" t="str">
        <f>IFERROR(VLOOKUP($B222,$P$14:$V$514,4,0),"")</f>
        <v>Radiology</v>
      </c>
      <c r="E222" s="71" t="str">
        <f>IFERROR(VLOOKUP($B222,$P$14:$V$514,6,0),"")</f>
        <v>Xray Wrist/Navicular 1 Views - Radiologist Read</v>
      </c>
      <c r="F222" s="70">
        <f>IFERROR(VLOOKUP($B222,$P$14:$V$514,7,0),"")</f>
        <v>7.9</v>
      </c>
      <c r="G222" s="70">
        <f t="shared" si="29"/>
        <v>7.9</v>
      </c>
      <c r="H222" s="69">
        <f t="shared" si="30"/>
        <v>7.9</v>
      </c>
      <c r="I222" s="69">
        <f>IFERROR(VLOOKUP(B222,$P$14:$AH$514,VLOOKUP(I$11,$M$13:$N$23,2,0),0),"")</f>
        <v>7.27</v>
      </c>
      <c r="J222" s="5"/>
      <c r="K222" s="5"/>
      <c r="L222" s="5"/>
      <c r="M222" s="24"/>
      <c r="N222" s="24"/>
      <c r="O222" s="24"/>
      <c r="P222" s="44">
        <f>IFERROR(RANK(Q222,$Q$14:$Q$514,1),"")</f>
        <v>209</v>
      </c>
      <c r="Q222" s="39">
        <f t="shared" si="31"/>
        <v>1.0022200000000001</v>
      </c>
      <c r="R222" s="41"/>
      <c r="S222" s="41" t="s">
        <v>528</v>
      </c>
      <c r="T222" s="41">
        <v>73100</v>
      </c>
      <c r="U222" s="41" t="s">
        <v>223</v>
      </c>
      <c r="V222" s="41">
        <v>7.9</v>
      </c>
      <c r="W222" s="42">
        <v>7.27</v>
      </c>
      <c r="X222" s="42">
        <v>6.7149999999999999</v>
      </c>
      <c r="Y222" s="42">
        <v>7.5049999999999999</v>
      </c>
      <c r="Z222" s="42">
        <v>7.5049999999999999</v>
      </c>
      <c r="AA222" s="43">
        <f t="shared" si="28"/>
        <v>6.7149999999999999</v>
      </c>
      <c r="AB222" s="43">
        <f t="shared" si="33"/>
        <v>7.11</v>
      </c>
      <c r="AC222" s="43">
        <f t="shared" si="33"/>
        <v>3.95</v>
      </c>
      <c r="AD222" s="43">
        <f t="shared" si="32"/>
        <v>5.9250000000000007</v>
      </c>
      <c r="AE222" s="43">
        <f t="shared" si="33"/>
        <v>3.95</v>
      </c>
      <c r="AF222" s="43">
        <f t="shared" si="33"/>
        <v>3.95</v>
      </c>
      <c r="AG222" s="43">
        <f t="shared" ref="AG222:AG285" si="34">$V222*AG$11</f>
        <v>3.95</v>
      </c>
      <c r="AH222" s="43"/>
      <c r="AI222" s="26"/>
      <c r="AJ222" s="26"/>
      <c r="AK222" s="26"/>
      <c r="AL222" s="24"/>
      <c r="AM222" s="24"/>
      <c r="AN222" s="24"/>
      <c r="AO222" s="24"/>
      <c r="AP222" s="24"/>
    </row>
    <row r="223" spans="1:42" x14ac:dyDescent="0.25">
      <c r="A223" s="3"/>
      <c r="B223" s="6">
        <v>210</v>
      </c>
      <c r="C223" s="71">
        <f>IFERROR(VLOOKUP($B223,$P$14:$V$514,5,0),"")</f>
        <v>73110</v>
      </c>
      <c r="D223" s="68" t="str">
        <f>IFERROR(VLOOKUP($B223,$P$14:$V$514,4,0),"")</f>
        <v>Radiology</v>
      </c>
      <c r="E223" s="71" t="str">
        <f>IFERROR(VLOOKUP($B223,$P$14:$V$514,6,0),"")</f>
        <v>Xray Wrist/Navicular 3 Views</v>
      </c>
      <c r="F223" s="70">
        <f>IFERROR(VLOOKUP($B223,$P$14:$V$514,7,0),"")</f>
        <v>220.75</v>
      </c>
      <c r="G223" s="70">
        <f t="shared" si="29"/>
        <v>220.75</v>
      </c>
      <c r="H223" s="69">
        <f t="shared" si="30"/>
        <v>220.75</v>
      </c>
      <c r="I223" s="69">
        <f>IFERROR(VLOOKUP(B223,$P$14:$AH$514,VLOOKUP(I$11,$M$13:$N$23,2,0),0),"")</f>
        <v>203.09</v>
      </c>
      <c r="J223" s="5"/>
      <c r="K223" s="5"/>
      <c r="L223" s="5"/>
      <c r="M223" s="24"/>
      <c r="N223" s="24"/>
      <c r="O223" s="24"/>
      <c r="P223" s="44">
        <f>IFERROR(RANK(Q223,$Q$14:$Q$514,1),"")</f>
        <v>210</v>
      </c>
      <c r="Q223" s="39">
        <f t="shared" si="31"/>
        <v>1.00223</v>
      </c>
      <c r="R223" s="41"/>
      <c r="S223" s="41" t="s">
        <v>528</v>
      </c>
      <c r="T223" s="41">
        <v>73110</v>
      </c>
      <c r="U223" s="41" t="s">
        <v>224</v>
      </c>
      <c r="V223" s="41">
        <v>220.75</v>
      </c>
      <c r="W223" s="42">
        <v>203.09</v>
      </c>
      <c r="X223" s="42">
        <v>187.63749999999999</v>
      </c>
      <c r="Y223" s="42">
        <v>209.71249999999998</v>
      </c>
      <c r="Z223" s="42">
        <v>209.71249999999998</v>
      </c>
      <c r="AA223" s="43">
        <f t="shared" si="28"/>
        <v>187.63749999999999</v>
      </c>
      <c r="AB223" s="43">
        <f t="shared" si="33"/>
        <v>198.67500000000001</v>
      </c>
      <c r="AC223" s="43">
        <f t="shared" si="33"/>
        <v>110.375</v>
      </c>
      <c r="AD223" s="43">
        <f t="shared" si="32"/>
        <v>165.5625</v>
      </c>
      <c r="AE223" s="43">
        <f t="shared" si="33"/>
        <v>110.375</v>
      </c>
      <c r="AF223" s="43">
        <f t="shared" si="33"/>
        <v>110.375</v>
      </c>
      <c r="AG223" s="43">
        <f t="shared" si="34"/>
        <v>110.375</v>
      </c>
      <c r="AH223" s="43"/>
      <c r="AI223" s="26"/>
      <c r="AJ223" s="26"/>
      <c r="AK223" s="26"/>
      <c r="AL223" s="24"/>
      <c r="AM223" s="24"/>
      <c r="AN223" s="24"/>
      <c r="AO223" s="24"/>
      <c r="AP223" s="24"/>
    </row>
    <row r="224" spans="1:42" x14ac:dyDescent="0.25">
      <c r="A224" s="3"/>
      <c r="B224" s="6">
        <v>211</v>
      </c>
      <c r="C224" s="71">
        <f>IFERROR(VLOOKUP($B224,$P$14:$V$514,5,0),"")</f>
        <v>73110</v>
      </c>
      <c r="D224" s="68" t="str">
        <f>IFERROR(VLOOKUP($B224,$P$14:$V$514,4,0),"")</f>
        <v>Radiology</v>
      </c>
      <c r="E224" s="71" t="str">
        <f>IFERROR(VLOOKUP($B224,$P$14:$V$514,6,0),"")</f>
        <v>Xray Wrist/Navicular 3 Views - Radiologist Read</v>
      </c>
      <c r="F224" s="70">
        <f>IFERROR(VLOOKUP($B224,$P$14:$V$514,7,0),"")</f>
        <v>21.6</v>
      </c>
      <c r="G224" s="70">
        <f t="shared" si="29"/>
        <v>21.6</v>
      </c>
      <c r="H224" s="69">
        <f t="shared" si="30"/>
        <v>21.6</v>
      </c>
      <c r="I224" s="69">
        <f>IFERROR(VLOOKUP(B224,$P$14:$AH$514,VLOOKUP(I$11,$M$13:$N$23,2,0),0),"")</f>
        <v>19.87</v>
      </c>
      <c r="J224" s="5"/>
      <c r="K224" s="5"/>
      <c r="L224" s="5"/>
      <c r="M224" s="24"/>
      <c r="N224" s="24"/>
      <c r="O224" s="24"/>
      <c r="P224" s="44">
        <f>IFERROR(RANK(Q224,$Q$14:$Q$514,1),"")</f>
        <v>211</v>
      </c>
      <c r="Q224" s="39">
        <f t="shared" si="31"/>
        <v>1.00224</v>
      </c>
      <c r="R224" s="41"/>
      <c r="S224" s="41" t="s">
        <v>528</v>
      </c>
      <c r="T224" s="41">
        <v>73110</v>
      </c>
      <c r="U224" s="41" t="s">
        <v>225</v>
      </c>
      <c r="V224" s="41">
        <v>21.6</v>
      </c>
      <c r="W224" s="42">
        <v>19.87</v>
      </c>
      <c r="X224" s="42">
        <v>18.36</v>
      </c>
      <c r="Y224" s="42">
        <v>20.52</v>
      </c>
      <c r="Z224" s="42">
        <v>20.52</v>
      </c>
      <c r="AA224" s="43">
        <f t="shared" si="28"/>
        <v>18.36</v>
      </c>
      <c r="AB224" s="43">
        <f t="shared" si="33"/>
        <v>19.440000000000001</v>
      </c>
      <c r="AC224" s="43">
        <f t="shared" si="33"/>
        <v>10.8</v>
      </c>
      <c r="AD224" s="43">
        <f t="shared" si="32"/>
        <v>16.200000000000003</v>
      </c>
      <c r="AE224" s="43">
        <f t="shared" si="33"/>
        <v>10.8</v>
      </c>
      <c r="AF224" s="43">
        <f t="shared" si="33"/>
        <v>10.8</v>
      </c>
      <c r="AG224" s="43">
        <f t="shared" si="34"/>
        <v>10.8</v>
      </c>
      <c r="AH224" s="43"/>
      <c r="AI224" s="26"/>
      <c r="AJ224" s="26"/>
      <c r="AK224" s="26"/>
      <c r="AL224" s="24"/>
      <c r="AM224" s="24"/>
      <c r="AN224" s="24"/>
      <c r="AO224" s="24"/>
      <c r="AP224" s="24"/>
    </row>
    <row r="225" spans="1:42" x14ac:dyDescent="0.25">
      <c r="A225" s="3"/>
      <c r="B225" s="6">
        <v>212</v>
      </c>
      <c r="C225" s="71">
        <f>IFERROR(VLOOKUP($B225,$P$14:$V$514,5,0),"")</f>
        <v>73110</v>
      </c>
      <c r="D225" s="68" t="str">
        <f>IFERROR(VLOOKUP($B225,$P$14:$V$514,4,0),"")</f>
        <v>Radiology</v>
      </c>
      <c r="E225" s="71" t="str">
        <f>IFERROR(VLOOKUP($B225,$P$14:$V$514,6,0),"")</f>
        <v>Xray Wrist/Navicular 4 Views</v>
      </c>
      <c r="F225" s="70">
        <f>IFERROR(VLOOKUP($B225,$P$14:$V$514,7,0),"")</f>
        <v>258.45</v>
      </c>
      <c r="G225" s="70">
        <f t="shared" si="29"/>
        <v>258.45</v>
      </c>
      <c r="H225" s="69">
        <f t="shared" si="30"/>
        <v>258.45</v>
      </c>
      <c r="I225" s="69">
        <f>IFERROR(VLOOKUP(B225,$P$14:$AH$514,VLOOKUP(I$11,$M$13:$N$23,2,0),0),"")</f>
        <v>237.77</v>
      </c>
      <c r="J225" s="5"/>
      <c r="K225" s="5"/>
      <c r="L225" s="5"/>
      <c r="M225" s="24"/>
      <c r="N225" s="24"/>
      <c r="O225" s="24"/>
      <c r="P225" s="44">
        <f>IFERROR(RANK(Q225,$Q$14:$Q$514,1),"")</f>
        <v>212</v>
      </c>
      <c r="Q225" s="39">
        <f t="shared" si="31"/>
        <v>1.0022500000000001</v>
      </c>
      <c r="R225" s="41"/>
      <c r="S225" s="41" t="s">
        <v>528</v>
      </c>
      <c r="T225" s="41">
        <v>73110</v>
      </c>
      <c r="U225" s="41" t="s">
        <v>226</v>
      </c>
      <c r="V225" s="41">
        <v>258.45</v>
      </c>
      <c r="W225" s="42">
        <v>237.77</v>
      </c>
      <c r="X225" s="42">
        <v>219.68249999999998</v>
      </c>
      <c r="Y225" s="42">
        <v>245.52749999999997</v>
      </c>
      <c r="Z225" s="42">
        <v>245.52749999999997</v>
      </c>
      <c r="AA225" s="43">
        <f t="shared" si="28"/>
        <v>219.68249999999998</v>
      </c>
      <c r="AB225" s="43">
        <f t="shared" si="33"/>
        <v>232.60499999999999</v>
      </c>
      <c r="AC225" s="43">
        <f t="shared" si="33"/>
        <v>129.22499999999999</v>
      </c>
      <c r="AD225" s="43">
        <f t="shared" si="32"/>
        <v>193.83749999999998</v>
      </c>
      <c r="AE225" s="43">
        <f t="shared" si="33"/>
        <v>129.22499999999999</v>
      </c>
      <c r="AF225" s="43">
        <f t="shared" si="33"/>
        <v>129.22499999999999</v>
      </c>
      <c r="AG225" s="43">
        <f t="shared" si="34"/>
        <v>129.22499999999999</v>
      </c>
      <c r="AH225" s="43"/>
      <c r="AI225" s="26"/>
      <c r="AJ225" s="26"/>
      <c r="AK225" s="26"/>
      <c r="AL225" s="24"/>
      <c r="AM225" s="24"/>
      <c r="AN225" s="24"/>
      <c r="AO225" s="24"/>
      <c r="AP225" s="24"/>
    </row>
    <row r="226" spans="1:42" x14ac:dyDescent="0.25">
      <c r="A226" s="3"/>
      <c r="B226" s="6">
        <v>213</v>
      </c>
      <c r="C226" s="71">
        <f>IFERROR(VLOOKUP($B226,$P$14:$V$514,5,0),"")</f>
        <v>73110</v>
      </c>
      <c r="D226" s="68" t="str">
        <f>IFERROR(VLOOKUP($B226,$P$14:$V$514,4,0),"")</f>
        <v>Radiology</v>
      </c>
      <c r="E226" s="71" t="str">
        <f>IFERROR(VLOOKUP($B226,$P$14:$V$514,6,0),"")</f>
        <v>Xray Wrist/Navicular 4 Views - Radiologist Read</v>
      </c>
      <c r="F226" s="70">
        <f>IFERROR(VLOOKUP($B226,$P$14:$V$514,7,0),"")</f>
        <v>26.2</v>
      </c>
      <c r="G226" s="70">
        <f t="shared" si="29"/>
        <v>26.2</v>
      </c>
      <c r="H226" s="69">
        <f t="shared" si="30"/>
        <v>26.2</v>
      </c>
      <c r="I226" s="69">
        <f>IFERROR(VLOOKUP(B226,$P$14:$AH$514,VLOOKUP(I$11,$M$13:$N$23,2,0),0),"")</f>
        <v>24.1</v>
      </c>
      <c r="J226" s="5"/>
      <c r="K226" s="5"/>
      <c r="L226" s="5"/>
      <c r="M226" s="24"/>
      <c r="N226" s="24"/>
      <c r="O226" s="24"/>
      <c r="P226" s="44">
        <f>IFERROR(RANK(Q226,$Q$14:$Q$514,1),"")</f>
        <v>213</v>
      </c>
      <c r="Q226" s="39">
        <f t="shared" si="31"/>
        <v>1.0022599999999999</v>
      </c>
      <c r="R226" s="41"/>
      <c r="S226" s="41" t="s">
        <v>528</v>
      </c>
      <c r="T226" s="41">
        <v>73110</v>
      </c>
      <c r="U226" s="41" t="s">
        <v>227</v>
      </c>
      <c r="V226" s="41">
        <v>26.2</v>
      </c>
      <c r="W226" s="42">
        <v>24.1</v>
      </c>
      <c r="X226" s="42">
        <v>22.27</v>
      </c>
      <c r="Y226" s="42">
        <v>24.889999999999997</v>
      </c>
      <c r="Z226" s="42">
        <v>24.889999999999997</v>
      </c>
      <c r="AA226" s="43">
        <f t="shared" si="28"/>
        <v>22.27</v>
      </c>
      <c r="AB226" s="43">
        <f t="shared" si="33"/>
        <v>23.58</v>
      </c>
      <c r="AC226" s="43">
        <f t="shared" si="33"/>
        <v>13.1</v>
      </c>
      <c r="AD226" s="43">
        <f t="shared" si="32"/>
        <v>19.649999999999999</v>
      </c>
      <c r="AE226" s="43">
        <f t="shared" si="33"/>
        <v>13.1</v>
      </c>
      <c r="AF226" s="43">
        <f t="shared" si="33"/>
        <v>13.1</v>
      </c>
      <c r="AG226" s="43">
        <f t="shared" si="34"/>
        <v>13.1</v>
      </c>
      <c r="AH226" s="43"/>
      <c r="AI226" s="26"/>
      <c r="AJ226" s="26"/>
      <c r="AK226" s="26"/>
      <c r="AL226" s="24"/>
      <c r="AM226" s="24"/>
      <c r="AN226" s="24"/>
      <c r="AO226" s="24"/>
      <c r="AP226" s="24"/>
    </row>
    <row r="227" spans="1:42" x14ac:dyDescent="0.25">
      <c r="A227" s="3"/>
      <c r="B227" s="6">
        <v>214</v>
      </c>
      <c r="C227" s="71">
        <f>IFERROR(VLOOKUP($B227,$P$14:$V$514,5,0),"")</f>
        <v>73110</v>
      </c>
      <c r="D227" s="68" t="str">
        <f>IFERROR(VLOOKUP($B227,$P$14:$V$514,4,0),"")</f>
        <v>Radiology</v>
      </c>
      <c r="E227" s="71" t="str">
        <f>IFERROR(VLOOKUP($B227,$P$14:$V$514,6,0),"")</f>
        <v>Xray Wrist/Navicular Min. 5 Views</v>
      </c>
      <c r="F227" s="70">
        <f>IFERROR(VLOOKUP($B227,$P$14:$V$514,7,0),"")</f>
        <v>296.05</v>
      </c>
      <c r="G227" s="70">
        <f t="shared" si="29"/>
        <v>296.05</v>
      </c>
      <c r="H227" s="69">
        <f t="shared" si="30"/>
        <v>296.05</v>
      </c>
      <c r="I227" s="69">
        <f>IFERROR(VLOOKUP(B227,$P$14:$AH$514,VLOOKUP(I$11,$M$13:$N$23,2,0),0),"")</f>
        <v>272.37</v>
      </c>
      <c r="J227" s="5"/>
      <c r="K227" s="5"/>
      <c r="L227" s="5"/>
      <c r="M227" s="24"/>
      <c r="N227" s="24"/>
      <c r="O227" s="24"/>
      <c r="P227" s="44">
        <f>IFERROR(RANK(Q227,$Q$14:$Q$514,1),"")</f>
        <v>214</v>
      </c>
      <c r="Q227" s="39">
        <f t="shared" si="31"/>
        <v>1.00227</v>
      </c>
      <c r="R227" s="41"/>
      <c r="S227" s="41" t="s">
        <v>528</v>
      </c>
      <c r="T227" s="41">
        <v>73110</v>
      </c>
      <c r="U227" s="41" t="s">
        <v>228</v>
      </c>
      <c r="V227" s="41">
        <v>296.05</v>
      </c>
      <c r="W227" s="42">
        <v>272.37</v>
      </c>
      <c r="X227" s="42">
        <v>251.64250000000001</v>
      </c>
      <c r="Y227" s="42">
        <v>281.2475</v>
      </c>
      <c r="Z227" s="42">
        <v>281.2475</v>
      </c>
      <c r="AA227" s="43">
        <f t="shared" si="28"/>
        <v>251.64250000000001</v>
      </c>
      <c r="AB227" s="43">
        <f t="shared" si="33"/>
        <v>266.44499999999999</v>
      </c>
      <c r="AC227" s="43">
        <f t="shared" si="33"/>
        <v>148.02500000000001</v>
      </c>
      <c r="AD227" s="43">
        <f t="shared" si="32"/>
        <v>222.03750000000002</v>
      </c>
      <c r="AE227" s="43">
        <f t="shared" si="33"/>
        <v>148.02500000000001</v>
      </c>
      <c r="AF227" s="43">
        <f t="shared" si="33"/>
        <v>148.02500000000001</v>
      </c>
      <c r="AG227" s="43">
        <f t="shared" si="34"/>
        <v>148.02500000000001</v>
      </c>
      <c r="AH227" s="43"/>
      <c r="AI227" s="26"/>
      <c r="AJ227" s="26"/>
      <c r="AK227" s="26"/>
      <c r="AL227" s="24"/>
      <c r="AM227" s="24"/>
      <c r="AN227" s="24"/>
      <c r="AO227" s="24"/>
      <c r="AP227" s="24"/>
    </row>
    <row r="228" spans="1:42" x14ac:dyDescent="0.25">
      <c r="A228" s="3"/>
      <c r="B228" s="6">
        <v>215</v>
      </c>
      <c r="C228" s="71">
        <f>IFERROR(VLOOKUP($B228,$P$14:$V$514,5,0),"")</f>
        <v>73110</v>
      </c>
      <c r="D228" s="68" t="str">
        <f>IFERROR(VLOOKUP($B228,$P$14:$V$514,4,0),"")</f>
        <v>Radiology</v>
      </c>
      <c r="E228" s="71" t="str">
        <f>IFERROR(VLOOKUP($B228,$P$14:$V$514,6,0),"")</f>
        <v>Xray Wrist/Navicular Min. Views - Radiologist Read</v>
      </c>
      <c r="F228" s="70">
        <f>IFERROR(VLOOKUP($B228,$P$14:$V$514,7,0),"")</f>
        <v>29.9</v>
      </c>
      <c r="G228" s="70">
        <f t="shared" si="29"/>
        <v>29.9</v>
      </c>
      <c r="H228" s="69">
        <f t="shared" si="30"/>
        <v>29.9</v>
      </c>
      <c r="I228" s="69">
        <f>IFERROR(VLOOKUP(B228,$P$14:$AH$514,VLOOKUP(I$11,$M$13:$N$23,2,0),0),"")</f>
        <v>27.51</v>
      </c>
      <c r="J228" s="5"/>
      <c r="K228" s="5"/>
      <c r="L228" s="5"/>
      <c r="M228" s="24"/>
      <c r="N228" s="24"/>
      <c r="O228" s="24"/>
      <c r="P228" s="44">
        <f>IFERROR(RANK(Q228,$Q$14:$Q$514,1),"")</f>
        <v>215</v>
      </c>
      <c r="Q228" s="39">
        <f t="shared" si="31"/>
        <v>1.0022800000000001</v>
      </c>
      <c r="R228" s="41"/>
      <c r="S228" s="41" t="s">
        <v>528</v>
      </c>
      <c r="T228" s="41">
        <v>73110</v>
      </c>
      <c r="U228" s="41" t="s">
        <v>229</v>
      </c>
      <c r="V228" s="41">
        <v>29.9</v>
      </c>
      <c r="W228" s="42">
        <v>27.51</v>
      </c>
      <c r="X228" s="42">
        <v>25.414999999999999</v>
      </c>
      <c r="Y228" s="42">
        <v>28.404999999999998</v>
      </c>
      <c r="Z228" s="42">
        <v>28.404999999999998</v>
      </c>
      <c r="AA228" s="43">
        <f t="shared" si="28"/>
        <v>25.414999999999999</v>
      </c>
      <c r="AB228" s="43">
        <f t="shared" si="33"/>
        <v>26.91</v>
      </c>
      <c r="AC228" s="43">
        <f t="shared" si="33"/>
        <v>14.95</v>
      </c>
      <c r="AD228" s="43">
        <f t="shared" si="32"/>
        <v>22.424999999999997</v>
      </c>
      <c r="AE228" s="43">
        <f t="shared" si="33"/>
        <v>14.95</v>
      </c>
      <c r="AF228" s="43">
        <f t="shared" si="33"/>
        <v>14.95</v>
      </c>
      <c r="AG228" s="43">
        <f t="shared" si="34"/>
        <v>14.95</v>
      </c>
      <c r="AH228" s="43"/>
      <c r="AI228" s="26"/>
      <c r="AJ228" s="26"/>
      <c r="AK228" s="26"/>
      <c r="AL228" s="24"/>
      <c r="AM228" s="24"/>
      <c r="AN228" s="24"/>
      <c r="AO228" s="24"/>
      <c r="AP228" s="24"/>
    </row>
    <row r="229" spans="1:42" x14ac:dyDescent="0.25">
      <c r="A229" s="3"/>
      <c r="B229" s="6">
        <v>216</v>
      </c>
      <c r="C229" s="71">
        <f>IFERROR(VLOOKUP($B229,$P$14:$V$514,5,0),"")</f>
        <v>73090</v>
      </c>
      <c r="D229" s="68" t="str">
        <f>IFERROR(VLOOKUP($B229,$P$14:$V$514,4,0),"")</f>
        <v>Radiology</v>
      </c>
      <c r="E229" s="71" t="str">
        <f>IFERROR(VLOOKUP($B229,$P$14:$V$514,6,0),"")</f>
        <v>Xray Forearm 2 Views</v>
      </c>
      <c r="F229" s="70">
        <f>IFERROR(VLOOKUP($B229,$P$14:$V$514,7,0),"")</f>
        <v>169</v>
      </c>
      <c r="G229" s="70">
        <f t="shared" si="29"/>
        <v>169</v>
      </c>
      <c r="H229" s="69">
        <f t="shared" si="30"/>
        <v>169</v>
      </c>
      <c r="I229" s="69">
        <f>IFERROR(VLOOKUP(B229,$P$14:$AH$514,VLOOKUP(I$11,$M$13:$N$23,2,0),0),"")</f>
        <v>155.47999999999999</v>
      </c>
      <c r="J229" s="5"/>
      <c r="K229" s="5"/>
      <c r="L229" s="5"/>
      <c r="M229" s="24"/>
      <c r="N229" s="24"/>
      <c r="O229" s="24"/>
      <c r="P229" s="44">
        <f>IFERROR(RANK(Q229,$Q$14:$Q$514,1),"")</f>
        <v>216</v>
      </c>
      <c r="Q229" s="39">
        <f t="shared" si="31"/>
        <v>1.0022899999999999</v>
      </c>
      <c r="R229" s="41"/>
      <c r="S229" s="41" t="s">
        <v>528</v>
      </c>
      <c r="T229" s="41">
        <v>73090</v>
      </c>
      <c r="U229" s="41" t="s">
        <v>230</v>
      </c>
      <c r="V229" s="41">
        <v>169</v>
      </c>
      <c r="W229" s="42">
        <v>155.47999999999999</v>
      </c>
      <c r="X229" s="42">
        <v>143.65</v>
      </c>
      <c r="Y229" s="42">
        <v>160.54999999999998</v>
      </c>
      <c r="Z229" s="42">
        <v>160.54999999999998</v>
      </c>
      <c r="AA229" s="43">
        <f t="shared" si="28"/>
        <v>143.65</v>
      </c>
      <c r="AB229" s="43">
        <f t="shared" si="33"/>
        <v>152.1</v>
      </c>
      <c r="AC229" s="43">
        <f t="shared" si="33"/>
        <v>84.5</v>
      </c>
      <c r="AD229" s="43">
        <f t="shared" si="32"/>
        <v>126.75</v>
      </c>
      <c r="AE229" s="43">
        <f t="shared" si="33"/>
        <v>84.5</v>
      </c>
      <c r="AF229" s="43">
        <f t="shared" si="33"/>
        <v>84.5</v>
      </c>
      <c r="AG229" s="43">
        <f t="shared" si="34"/>
        <v>84.5</v>
      </c>
      <c r="AH229" s="43"/>
      <c r="AI229" s="26"/>
      <c r="AJ229" s="26"/>
      <c r="AK229" s="26"/>
      <c r="AL229" s="24"/>
      <c r="AM229" s="24"/>
      <c r="AN229" s="24"/>
      <c r="AO229" s="24"/>
      <c r="AP229" s="24"/>
    </row>
    <row r="230" spans="1:42" x14ac:dyDescent="0.25">
      <c r="A230" s="3"/>
      <c r="B230" s="6">
        <v>217</v>
      </c>
      <c r="C230" s="71">
        <f>IFERROR(VLOOKUP($B230,$P$14:$V$514,5,0),"")</f>
        <v>73090</v>
      </c>
      <c r="D230" s="68" t="str">
        <f>IFERROR(VLOOKUP($B230,$P$14:$V$514,4,0),"")</f>
        <v>Radiology</v>
      </c>
      <c r="E230" s="71" t="str">
        <f>IFERROR(VLOOKUP($B230,$P$14:$V$514,6,0),"")</f>
        <v>Xray Forearm 2 Views - Radiologist Read</v>
      </c>
      <c r="F230" s="70">
        <f>IFERROR(VLOOKUP($B230,$P$14:$V$514,7,0),"")</f>
        <v>21.6</v>
      </c>
      <c r="G230" s="70">
        <f t="shared" si="29"/>
        <v>21.6</v>
      </c>
      <c r="H230" s="69">
        <f t="shared" si="30"/>
        <v>21.6</v>
      </c>
      <c r="I230" s="69">
        <f>IFERROR(VLOOKUP(B230,$P$14:$AH$514,VLOOKUP(I$11,$M$13:$N$23,2,0),0),"")</f>
        <v>19.87</v>
      </c>
      <c r="J230" s="5"/>
      <c r="K230" s="5"/>
      <c r="L230" s="5"/>
      <c r="M230" s="24"/>
      <c r="N230" s="24"/>
      <c r="O230" s="24"/>
      <c r="P230" s="44">
        <f>IFERROR(RANK(Q230,$Q$14:$Q$514,1),"")</f>
        <v>217</v>
      </c>
      <c r="Q230" s="39">
        <f t="shared" si="31"/>
        <v>1.0023</v>
      </c>
      <c r="R230" s="41"/>
      <c r="S230" s="41" t="s">
        <v>528</v>
      </c>
      <c r="T230" s="41">
        <v>73090</v>
      </c>
      <c r="U230" s="41" t="s">
        <v>231</v>
      </c>
      <c r="V230" s="41">
        <v>21.6</v>
      </c>
      <c r="W230" s="42">
        <v>19.87</v>
      </c>
      <c r="X230" s="42">
        <v>18.36</v>
      </c>
      <c r="Y230" s="42">
        <v>20.52</v>
      </c>
      <c r="Z230" s="42">
        <v>20.52</v>
      </c>
      <c r="AA230" s="43">
        <f t="shared" si="28"/>
        <v>18.36</v>
      </c>
      <c r="AB230" s="43">
        <f t="shared" si="33"/>
        <v>19.440000000000001</v>
      </c>
      <c r="AC230" s="43">
        <f t="shared" si="33"/>
        <v>10.8</v>
      </c>
      <c r="AD230" s="43">
        <f t="shared" si="32"/>
        <v>16.200000000000003</v>
      </c>
      <c r="AE230" s="43">
        <f t="shared" si="33"/>
        <v>10.8</v>
      </c>
      <c r="AF230" s="43">
        <f t="shared" si="33"/>
        <v>10.8</v>
      </c>
      <c r="AG230" s="43">
        <f t="shared" si="34"/>
        <v>10.8</v>
      </c>
      <c r="AH230" s="43"/>
      <c r="AI230" s="26"/>
      <c r="AJ230" s="26"/>
      <c r="AK230" s="26"/>
      <c r="AL230" s="24"/>
      <c r="AM230" s="24"/>
      <c r="AN230" s="24"/>
      <c r="AO230" s="24"/>
      <c r="AP230" s="24"/>
    </row>
    <row r="231" spans="1:42" x14ac:dyDescent="0.25">
      <c r="A231" s="3"/>
      <c r="B231" s="6">
        <v>218</v>
      </c>
      <c r="C231" s="71">
        <f>IFERROR(VLOOKUP($B231,$P$14:$V$514,5,0),"")</f>
        <v>73090</v>
      </c>
      <c r="D231" s="68" t="str">
        <f>IFERROR(VLOOKUP($B231,$P$14:$V$514,4,0),"")</f>
        <v>Radiology</v>
      </c>
      <c r="E231" s="71" t="str">
        <f>IFERROR(VLOOKUP($B231,$P$14:$V$514,6,0),"")</f>
        <v>Xray Forearm 1 View</v>
      </c>
      <c r="F231" s="70">
        <f>IFERROR(VLOOKUP($B231,$P$14:$V$514,7,0),"")</f>
        <v>85.2</v>
      </c>
      <c r="G231" s="70">
        <f t="shared" si="29"/>
        <v>85.2</v>
      </c>
      <c r="H231" s="69">
        <f t="shared" si="30"/>
        <v>85.2</v>
      </c>
      <c r="I231" s="69">
        <f>IFERROR(VLOOKUP(B231,$P$14:$AH$514,VLOOKUP(I$11,$M$13:$N$23,2,0),0),"")</f>
        <v>78.38</v>
      </c>
      <c r="J231" s="5"/>
      <c r="K231" s="5"/>
      <c r="L231" s="5"/>
      <c r="M231" s="24"/>
      <c r="N231" s="24"/>
      <c r="O231" s="24"/>
      <c r="P231" s="44">
        <f>IFERROR(RANK(Q231,$Q$14:$Q$514,1),"")</f>
        <v>218</v>
      </c>
      <c r="Q231" s="39">
        <f t="shared" si="31"/>
        <v>1.00231</v>
      </c>
      <c r="R231" s="41"/>
      <c r="S231" s="41" t="s">
        <v>528</v>
      </c>
      <c r="T231" s="41">
        <v>73090</v>
      </c>
      <c r="U231" s="41" t="s">
        <v>232</v>
      </c>
      <c r="V231" s="41">
        <v>85.2</v>
      </c>
      <c r="W231" s="42">
        <v>78.38</v>
      </c>
      <c r="X231" s="42">
        <v>72.42</v>
      </c>
      <c r="Y231" s="42">
        <v>80.94</v>
      </c>
      <c r="Z231" s="42">
        <v>80.94</v>
      </c>
      <c r="AA231" s="43">
        <f t="shared" si="28"/>
        <v>72.42</v>
      </c>
      <c r="AB231" s="43">
        <f t="shared" si="33"/>
        <v>76.680000000000007</v>
      </c>
      <c r="AC231" s="43">
        <f t="shared" si="33"/>
        <v>42.6</v>
      </c>
      <c r="AD231" s="43">
        <f t="shared" si="32"/>
        <v>63.900000000000006</v>
      </c>
      <c r="AE231" s="43">
        <f t="shared" si="33"/>
        <v>42.6</v>
      </c>
      <c r="AF231" s="43">
        <f t="shared" si="33"/>
        <v>42.6</v>
      </c>
      <c r="AG231" s="43">
        <f t="shared" si="34"/>
        <v>42.6</v>
      </c>
      <c r="AH231" s="43"/>
      <c r="AI231" s="26"/>
      <c r="AJ231" s="26"/>
      <c r="AK231" s="26"/>
      <c r="AL231" s="24"/>
      <c r="AM231" s="24"/>
      <c r="AN231" s="24"/>
      <c r="AO231" s="24"/>
      <c r="AP231" s="24"/>
    </row>
    <row r="232" spans="1:42" x14ac:dyDescent="0.25">
      <c r="A232" s="3"/>
      <c r="B232" s="6">
        <v>219</v>
      </c>
      <c r="C232" s="71">
        <f>IFERROR(VLOOKUP($B232,$P$14:$V$514,5,0),"")</f>
        <v>73090</v>
      </c>
      <c r="D232" s="68" t="str">
        <f>IFERROR(VLOOKUP($B232,$P$14:$V$514,4,0),"")</f>
        <v>Radiology</v>
      </c>
      <c r="E232" s="71" t="str">
        <f>IFERROR(VLOOKUP($B232,$P$14:$V$514,6,0),"")</f>
        <v>Xray Forearm 1 View - Radiologist Read</v>
      </c>
      <c r="F232" s="70">
        <f>IFERROR(VLOOKUP($B232,$P$14:$V$514,7,0),"")</f>
        <v>7.9</v>
      </c>
      <c r="G232" s="70">
        <f t="shared" si="29"/>
        <v>7.9</v>
      </c>
      <c r="H232" s="69">
        <f t="shared" si="30"/>
        <v>7.9</v>
      </c>
      <c r="I232" s="69">
        <f>IFERROR(VLOOKUP(B232,$P$14:$AH$514,VLOOKUP(I$11,$M$13:$N$23,2,0),0),"")</f>
        <v>7.27</v>
      </c>
      <c r="J232" s="5"/>
      <c r="K232" s="5"/>
      <c r="L232" s="5"/>
      <c r="M232" s="24"/>
      <c r="N232" s="24"/>
      <c r="O232" s="24"/>
      <c r="P232" s="44">
        <f>IFERROR(RANK(Q232,$Q$14:$Q$514,1),"")</f>
        <v>219</v>
      </c>
      <c r="Q232" s="39">
        <f t="shared" si="31"/>
        <v>1.0023200000000001</v>
      </c>
      <c r="R232" s="41"/>
      <c r="S232" s="41" t="s">
        <v>528</v>
      </c>
      <c r="T232" s="41">
        <v>73090</v>
      </c>
      <c r="U232" s="41" t="s">
        <v>233</v>
      </c>
      <c r="V232" s="41">
        <v>7.9</v>
      </c>
      <c r="W232" s="42">
        <v>7.27</v>
      </c>
      <c r="X232" s="42">
        <v>6.7149999999999999</v>
      </c>
      <c r="Y232" s="42">
        <v>7.5049999999999999</v>
      </c>
      <c r="Z232" s="42">
        <v>7.5049999999999999</v>
      </c>
      <c r="AA232" s="43">
        <f t="shared" si="28"/>
        <v>6.7149999999999999</v>
      </c>
      <c r="AB232" s="43">
        <f t="shared" si="33"/>
        <v>7.11</v>
      </c>
      <c r="AC232" s="43">
        <f t="shared" si="33"/>
        <v>3.95</v>
      </c>
      <c r="AD232" s="43">
        <f t="shared" si="32"/>
        <v>5.9250000000000007</v>
      </c>
      <c r="AE232" s="43">
        <f t="shared" si="33"/>
        <v>3.95</v>
      </c>
      <c r="AF232" s="43">
        <f t="shared" si="33"/>
        <v>3.95</v>
      </c>
      <c r="AG232" s="43">
        <f t="shared" si="34"/>
        <v>3.95</v>
      </c>
      <c r="AH232" s="43"/>
      <c r="AI232" s="26"/>
      <c r="AJ232" s="26"/>
      <c r="AK232" s="26"/>
      <c r="AL232" s="24"/>
      <c r="AM232" s="24"/>
      <c r="AN232" s="24"/>
      <c r="AO232" s="24"/>
      <c r="AP232" s="24"/>
    </row>
    <row r="233" spans="1:42" x14ac:dyDescent="0.25">
      <c r="A233" s="3"/>
      <c r="B233" s="6">
        <v>220</v>
      </c>
      <c r="C233" s="71">
        <f>IFERROR(VLOOKUP($B233,$P$14:$V$514,5,0),"")</f>
        <v>73090</v>
      </c>
      <c r="D233" s="68" t="str">
        <f>IFERROR(VLOOKUP($B233,$P$14:$V$514,4,0),"")</f>
        <v>Radiology</v>
      </c>
      <c r="E233" s="71" t="str">
        <f>IFERROR(VLOOKUP($B233,$P$14:$V$514,6,0),"")</f>
        <v>Xray Forearm Min. 3 Views</v>
      </c>
      <c r="F233" s="70">
        <f>IFERROR(VLOOKUP($B233,$P$14:$V$514,7,0),"")</f>
        <v>228</v>
      </c>
      <c r="G233" s="70">
        <f t="shared" si="29"/>
        <v>228</v>
      </c>
      <c r="H233" s="69">
        <f t="shared" si="30"/>
        <v>228</v>
      </c>
      <c r="I233" s="69">
        <f>IFERROR(VLOOKUP(B233,$P$14:$AH$514,VLOOKUP(I$11,$M$13:$N$23,2,0),0),"")</f>
        <v>209.76</v>
      </c>
      <c r="J233" s="5"/>
      <c r="K233" s="5"/>
      <c r="L233" s="5"/>
      <c r="M233" s="24"/>
      <c r="N233" s="24"/>
      <c r="O233" s="24"/>
      <c r="P233" s="44">
        <f>IFERROR(RANK(Q233,$Q$14:$Q$514,1),"")</f>
        <v>220</v>
      </c>
      <c r="Q233" s="39">
        <f t="shared" si="31"/>
        <v>1.0023299999999999</v>
      </c>
      <c r="R233" s="41"/>
      <c r="S233" s="41" t="s">
        <v>528</v>
      </c>
      <c r="T233" s="41">
        <v>73090</v>
      </c>
      <c r="U233" s="41" t="s">
        <v>234</v>
      </c>
      <c r="V233" s="41">
        <v>228</v>
      </c>
      <c r="W233" s="42">
        <v>209.76</v>
      </c>
      <c r="X233" s="42">
        <v>193.79999999999998</v>
      </c>
      <c r="Y233" s="42">
        <v>216.6</v>
      </c>
      <c r="Z233" s="42">
        <v>216.6</v>
      </c>
      <c r="AA233" s="43">
        <f t="shared" si="28"/>
        <v>193.79999999999998</v>
      </c>
      <c r="AB233" s="43">
        <f t="shared" si="33"/>
        <v>205.20000000000002</v>
      </c>
      <c r="AC233" s="43">
        <f t="shared" si="33"/>
        <v>114</v>
      </c>
      <c r="AD233" s="43">
        <f t="shared" si="32"/>
        <v>171</v>
      </c>
      <c r="AE233" s="43">
        <f t="shared" si="33"/>
        <v>114</v>
      </c>
      <c r="AF233" s="43">
        <f t="shared" si="33"/>
        <v>114</v>
      </c>
      <c r="AG233" s="43">
        <f t="shared" si="34"/>
        <v>114</v>
      </c>
      <c r="AH233" s="43"/>
      <c r="AI233" s="26"/>
      <c r="AJ233" s="26"/>
      <c r="AK233" s="26"/>
      <c r="AL233" s="24"/>
      <c r="AM233" s="24"/>
      <c r="AN233" s="24"/>
      <c r="AO233" s="24"/>
      <c r="AP233" s="24"/>
    </row>
    <row r="234" spans="1:42" x14ac:dyDescent="0.25">
      <c r="A234" s="3"/>
      <c r="B234" s="6">
        <v>221</v>
      </c>
      <c r="C234" s="71">
        <f>IFERROR(VLOOKUP($B234,$P$14:$V$514,5,0),"")</f>
        <v>73090</v>
      </c>
      <c r="D234" s="68" t="str">
        <f>IFERROR(VLOOKUP($B234,$P$14:$V$514,4,0),"")</f>
        <v>Radiology</v>
      </c>
      <c r="E234" s="71" t="str">
        <f>IFERROR(VLOOKUP($B234,$P$14:$V$514,6,0),"")</f>
        <v>Xray Forearm Min. 3 Views - Radiologist Read</v>
      </c>
      <c r="F234" s="70">
        <f>IFERROR(VLOOKUP($B234,$P$14:$V$514,7,0),"")</f>
        <v>26.2</v>
      </c>
      <c r="G234" s="70">
        <f t="shared" si="29"/>
        <v>26.2</v>
      </c>
      <c r="H234" s="69">
        <f t="shared" si="30"/>
        <v>26.2</v>
      </c>
      <c r="I234" s="69">
        <f>IFERROR(VLOOKUP(B234,$P$14:$AH$514,VLOOKUP(I$11,$M$13:$N$23,2,0),0),"")</f>
        <v>24.1</v>
      </c>
      <c r="J234" s="5"/>
      <c r="K234" s="5"/>
      <c r="L234" s="5"/>
      <c r="M234" s="24"/>
      <c r="N234" s="24"/>
      <c r="O234" s="24"/>
      <c r="P234" s="44">
        <f>IFERROR(RANK(Q234,$Q$14:$Q$514,1),"")</f>
        <v>221</v>
      </c>
      <c r="Q234" s="39">
        <f t="shared" si="31"/>
        <v>1.00234</v>
      </c>
      <c r="R234" s="41"/>
      <c r="S234" s="41" t="s">
        <v>528</v>
      </c>
      <c r="T234" s="41">
        <v>73090</v>
      </c>
      <c r="U234" s="41" t="s">
        <v>235</v>
      </c>
      <c r="V234" s="41">
        <v>26.2</v>
      </c>
      <c r="W234" s="42">
        <v>24.1</v>
      </c>
      <c r="X234" s="42">
        <v>22.27</v>
      </c>
      <c r="Y234" s="42">
        <v>24.889999999999997</v>
      </c>
      <c r="Z234" s="42">
        <v>24.889999999999997</v>
      </c>
      <c r="AA234" s="43">
        <f t="shared" si="28"/>
        <v>22.27</v>
      </c>
      <c r="AB234" s="43">
        <f t="shared" si="33"/>
        <v>23.58</v>
      </c>
      <c r="AC234" s="43">
        <f t="shared" si="33"/>
        <v>13.1</v>
      </c>
      <c r="AD234" s="43">
        <f t="shared" si="32"/>
        <v>19.649999999999999</v>
      </c>
      <c r="AE234" s="43">
        <f t="shared" si="33"/>
        <v>13.1</v>
      </c>
      <c r="AF234" s="43">
        <f t="shared" si="33"/>
        <v>13.1</v>
      </c>
      <c r="AG234" s="43">
        <f t="shared" si="34"/>
        <v>13.1</v>
      </c>
      <c r="AH234" s="43"/>
      <c r="AI234" s="26"/>
      <c r="AJ234" s="26"/>
      <c r="AK234" s="26"/>
      <c r="AL234" s="24"/>
      <c r="AM234" s="24"/>
      <c r="AN234" s="24"/>
      <c r="AO234" s="24"/>
      <c r="AP234" s="24"/>
    </row>
    <row r="235" spans="1:42" x14ac:dyDescent="0.25">
      <c r="A235" s="3"/>
      <c r="B235" s="6">
        <v>222</v>
      </c>
      <c r="C235" s="71">
        <f>IFERROR(VLOOKUP($B235,$P$14:$V$514,5,0),"")</f>
        <v>73070</v>
      </c>
      <c r="D235" s="68" t="str">
        <f>IFERROR(VLOOKUP($B235,$P$14:$V$514,4,0),"")</f>
        <v>Radiology</v>
      </c>
      <c r="E235" s="71" t="str">
        <f>IFERROR(VLOOKUP($B235,$P$14:$V$514,6,0),"")</f>
        <v>Xray Elbow 2 Views</v>
      </c>
      <c r="F235" s="70">
        <f>IFERROR(VLOOKUP($B235,$P$14:$V$514,7,0),"")</f>
        <v>215.85</v>
      </c>
      <c r="G235" s="70">
        <f t="shared" si="29"/>
        <v>215.85</v>
      </c>
      <c r="H235" s="69">
        <f t="shared" si="30"/>
        <v>215.85</v>
      </c>
      <c r="I235" s="69">
        <f>IFERROR(VLOOKUP(B235,$P$14:$AH$514,VLOOKUP(I$11,$M$13:$N$23,2,0),0),"")</f>
        <v>198.58</v>
      </c>
      <c r="J235" s="5"/>
      <c r="K235" s="5"/>
      <c r="L235" s="5"/>
      <c r="M235" s="24"/>
      <c r="N235" s="24"/>
      <c r="O235" s="24"/>
      <c r="P235" s="44">
        <f>IFERROR(RANK(Q235,$Q$14:$Q$514,1),"")</f>
        <v>222</v>
      </c>
      <c r="Q235" s="39">
        <f t="shared" si="31"/>
        <v>1.0023500000000001</v>
      </c>
      <c r="R235" s="41"/>
      <c r="S235" s="41" t="s">
        <v>528</v>
      </c>
      <c r="T235" s="41">
        <v>73070</v>
      </c>
      <c r="U235" s="41" t="s">
        <v>236</v>
      </c>
      <c r="V235" s="41">
        <v>215.85</v>
      </c>
      <c r="W235" s="42">
        <v>198.58</v>
      </c>
      <c r="X235" s="42">
        <v>183.4725</v>
      </c>
      <c r="Y235" s="42">
        <v>205.05749999999998</v>
      </c>
      <c r="Z235" s="42">
        <v>205.05749999999998</v>
      </c>
      <c r="AA235" s="43">
        <f t="shared" si="28"/>
        <v>183.4725</v>
      </c>
      <c r="AB235" s="43">
        <f t="shared" si="33"/>
        <v>194.26499999999999</v>
      </c>
      <c r="AC235" s="43">
        <f t="shared" si="33"/>
        <v>107.925</v>
      </c>
      <c r="AD235" s="43">
        <f t="shared" si="32"/>
        <v>161.88749999999999</v>
      </c>
      <c r="AE235" s="43">
        <f t="shared" si="33"/>
        <v>107.925</v>
      </c>
      <c r="AF235" s="43">
        <f t="shared" si="33"/>
        <v>107.925</v>
      </c>
      <c r="AG235" s="43">
        <f t="shared" si="34"/>
        <v>107.925</v>
      </c>
      <c r="AH235" s="43"/>
      <c r="AI235" s="26"/>
      <c r="AJ235" s="26"/>
      <c r="AK235" s="26"/>
      <c r="AL235" s="24"/>
      <c r="AM235" s="24"/>
      <c r="AN235" s="24"/>
      <c r="AO235" s="24"/>
      <c r="AP235" s="24"/>
    </row>
    <row r="236" spans="1:42" x14ac:dyDescent="0.25">
      <c r="A236" s="3"/>
      <c r="B236" s="6">
        <v>223</v>
      </c>
      <c r="C236" s="71">
        <f>IFERROR(VLOOKUP($B236,$P$14:$V$514,5,0),"")</f>
        <v>73070</v>
      </c>
      <c r="D236" s="68" t="str">
        <f>IFERROR(VLOOKUP($B236,$P$14:$V$514,4,0),"")</f>
        <v>Radiology</v>
      </c>
      <c r="E236" s="71" t="str">
        <f>IFERROR(VLOOKUP($B236,$P$14:$V$514,6,0),"")</f>
        <v>Xray Elbow 2 Views - Radiologist Read</v>
      </c>
      <c r="F236" s="70">
        <f>IFERROR(VLOOKUP($B236,$P$14:$V$514,7,0),"")</f>
        <v>18.899999999999999</v>
      </c>
      <c r="G236" s="70">
        <f t="shared" si="29"/>
        <v>18.899999999999999</v>
      </c>
      <c r="H236" s="69">
        <f t="shared" si="30"/>
        <v>18.899999999999999</v>
      </c>
      <c r="I236" s="69">
        <f>IFERROR(VLOOKUP(B236,$P$14:$AH$514,VLOOKUP(I$11,$M$13:$N$23,2,0),0),"")</f>
        <v>17.39</v>
      </c>
      <c r="J236" s="5"/>
      <c r="K236" s="5"/>
      <c r="L236" s="5"/>
      <c r="M236" s="24"/>
      <c r="N236" s="24"/>
      <c r="O236" s="24"/>
      <c r="P236" s="44">
        <f>IFERROR(RANK(Q236,$Q$14:$Q$514,1),"")</f>
        <v>223</v>
      </c>
      <c r="Q236" s="39">
        <f t="shared" si="31"/>
        <v>1.0023599999999999</v>
      </c>
      <c r="R236" s="41"/>
      <c r="S236" s="41" t="s">
        <v>528</v>
      </c>
      <c r="T236" s="41">
        <v>73070</v>
      </c>
      <c r="U236" s="41" t="s">
        <v>237</v>
      </c>
      <c r="V236" s="41">
        <v>18.899999999999999</v>
      </c>
      <c r="W236" s="42">
        <v>17.39</v>
      </c>
      <c r="X236" s="42">
        <v>16.064999999999998</v>
      </c>
      <c r="Y236" s="42">
        <v>17.954999999999998</v>
      </c>
      <c r="Z236" s="42">
        <v>17.954999999999998</v>
      </c>
      <c r="AA236" s="43">
        <f t="shared" si="28"/>
        <v>16.064999999999998</v>
      </c>
      <c r="AB236" s="43">
        <f t="shared" si="33"/>
        <v>17.009999999999998</v>
      </c>
      <c r="AC236" s="43">
        <f t="shared" si="33"/>
        <v>9.4499999999999993</v>
      </c>
      <c r="AD236" s="43">
        <f t="shared" si="32"/>
        <v>14.174999999999999</v>
      </c>
      <c r="AE236" s="43">
        <f t="shared" si="33"/>
        <v>9.4499999999999993</v>
      </c>
      <c r="AF236" s="43">
        <f t="shared" si="33"/>
        <v>9.4499999999999993</v>
      </c>
      <c r="AG236" s="43">
        <f t="shared" si="34"/>
        <v>9.4499999999999993</v>
      </c>
      <c r="AH236" s="43"/>
      <c r="AI236" s="26"/>
      <c r="AJ236" s="26"/>
      <c r="AK236" s="26"/>
      <c r="AL236" s="24"/>
      <c r="AM236" s="24"/>
      <c r="AN236" s="24"/>
      <c r="AO236" s="24"/>
      <c r="AP236" s="24"/>
    </row>
    <row r="237" spans="1:42" x14ac:dyDescent="0.25">
      <c r="A237" s="3"/>
      <c r="B237" s="6">
        <v>224</v>
      </c>
      <c r="C237" s="71">
        <f>IFERROR(VLOOKUP($B237,$P$14:$V$514,5,0),"")</f>
        <v>73070</v>
      </c>
      <c r="D237" s="68" t="str">
        <f>IFERROR(VLOOKUP($B237,$P$14:$V$514,4,0),"")</f>
        <v>Radiology</v>
      </c>
      <c r="E237" s="71" t="str">
        <f>IFERROR(VLOOKUP($B237,$P$14:$V$514,6,0),"")</f>
        <v>Xray Elbow 1 View</v>
      </c>
      <c r="F237" s="70">
        <f>IFERROR(VLOOKUP($B237,$P$14:$V$514,7,0),"")</f>
        <v>108.3</v>
      </c>
      <c r="G237" s="70">
        <f t="shared" si="29"/>
        <v>108.3</v>
      </c>
      <c r="H237" s="69">
        <f t="shared" si="30"/>
        <v>108.3</v>
      </c>
      <c r="I237" s="69">
        <f>IFERROR(VLOOKUP(B237,$P$14:$AH$514,VLOOKUP(I$11,$M$13:$N$23,2,0),0),"")</f>
        <v>99.64</v>
      </c>
      <c r="J237" s="5"/>
      <c r="K237" s="5"/>
      <c r="L237" s="5"/>
      <c r="M237" s="24"/>
      <c r="N237" s="24"/>
      <c r="O237" s="24"/>
      <c r="P237" s="44">
        <f>IFERROR(RANK(Q237,$Q$14:$Q$514,1),"")</f>
        <v>224</v>
      </c>
      <c r="Q237" s="39">
        <f t="shared" si="31"/>
        <v>1.00237</v>
      </c>
      <c r="R237" s="41"/>
      <c r="S237" s="41" t="s">
        <v>528</v>
      </c>
      <c r="T237" s="41">
        <v>73070</v>
      </c>
      <c r="U237" s="41" t="s">
        <v>238</v>
      </c>
      <c r="V237" s="41">
        <v>108.3</v>
      </c>
      <c r="W237" s="42">
        <v>99.64</v>
      </c>
      <c r="X237" s="42">
        <v>92.054999999999993</v>
      </c>
      <c r="Y237" s="42">
        <v>102.88499999999999</v>
      </c>
      <c r="Z237" s="42">
        <v>102.88499999999999</v>
      </c>
      <c r="AA237" s="43">
        <f t="shared" si="28"/>
        <v>92.054999999999993</v>
      </c>
      <c r="AB237" s="43">
        <f t="shared" si="33"/>
        <v>97.47</v>
      </c>
      <c r="AC237" s="43">
        <f t="shared" si="33"/>
        <v>54.15</v>
      </c>
      <c r="AD237" s="43">
        <f t="shared" si="32"/>
        <v>81.224999999999994</v>
      </c>
      <c r="AE237" s="43">
        <f t="shared" si="33"/>
        <v>54.15</v>
      </c>
      <c r="AF237" s="43">
        <f t="shared" si="33"/>
        <v>54.15</v>
      </c>
      <c r="AG237" s="43">
        <f t="shared" si="34"/>
        <v>54.15</v>
      </c>
      <c r="AH237" s="43"/>
      <c r="AI237" s="26"/>
      <c r="AJ237" s="26"/>
      <c r="AK237" s="26"/>
      <c r="AL237" s="24"/>
      <c r="AM237" s="24"/>
      <c r="AN237" s="24"/>
      <c r="AO237" s="24"/>
      <c r="AP237" s="24"/>
    </row>
    <row r="238" spans="1:42" x14ac:dyDescent="0.25">
      <c r="A238" s="3"/>
      <c r="B238" s="6">
        <v>225</v>
      </c>
      <c r="C238" s="71">
        <f>IFERROR(VLOOKUP($B238,$P$14:$V$514,5,0),"")</f>
        <v>73070</v>
      </c>
      <c r="D238" s="68" t="str">
        <f>IFERROR(VLOOKUP($B238,$P$14:$V$514,4,0),"")</f>
        <v>Radiology</v>
      </c>
      <c r="E238" s="71" t="str">
        <f>IFERROR(VLOOKUP($B238,$P$14:$V$514,6,0),"")</f>
        <v>Xray Elbow 1 View - Radiologist Read</v>
      </c>
      <c r="F238" s="70">
        <f>IFERROR(VLOOKUP($B238,$P$14:$V$514,7,0),"")</f>
        <v>7.9</v>
      </c>
      <c r="G238" s="70">
        <f t="shared" si="29"/>
        <v>7.9</v>
      </c>
      <c r="H238" s="69">
        <f t="shared" si="30"/>
        <v>7.9</v>
      </c>
      <c r="I238" s="69">
        <f>IFERROR(VLOOKUP(B238,$P$14:$AH$514,VLOOKUP(I$11,$M$13:$N$23,2,0),0),"")</f>
        <v>7.27</v>
      </c>
      <c r="J238" s="5"/>
      <c r="K238" s="5"/>
      <c r="L238" s="5"/>
      <c r="M238" s="24"/>
      <c r="N238" s="24"/>
      <c r="O238" s="24"/>
      <c r="P238" s="44">
        <f>IFERROR(RANK(Q238,$Q$14:$Q$514,1),"")</f>
        <v>225</v>
      </c>
      <c r="Q238" s="39">
        <f t="shared" si="31"/>
        <v>1.00238</v>
      </c>
      <c r="R238" s="41"/>
      <c r="S238" s="41" t="s">
        <v>528</v>
      </c>
      <c r="T238" s="41">
        <v>73070</v>
      </c>
      <c r="U238" s="41" t="s">
        <v>239</v>
      </c>
      <c r="V238" s="41">
        <v>7.9</v>
      </c>
      <c r="W238" s="42">
        <v>7.27</v>
      </c>
      <c r="X238" s="42">
        <v>6.7149999999999999</v>
      </c>
      <c r="Y238" s="42">
        <v>7.5049999999999999</v>
      </c>
      <c r="Z238" s="42">
        <v>7.5049999999999999</v>
      </c>
      <c r="AA238" s="43">
        <f t="shared" si="28"/>
        <v>6.7149999999999999</v>
      </c>
      <c r="AB238" s="43">
        <f t="shared" si="33"/>
        <v>7.11</v>
      </c>
      <c r="AC238" s="43">
        <f t="shared" si="33"/>
        <v>3.95</v>
      </c>
      <c r="AD238" s="43">
        <f t="shared" si="32"/>
        <v>5.9250000000000007</v>
      </c>
      <c r="AE238" s="43">
        <f t="shared" si="33"/>
        <v>3.95</v>
      </c>
      <c r="AF238" s="43">
        <f t="shared" si="33"/>
        <v>3.95</v>
      </c>
      <c r="AG238" s="43">
        <f t="shared" si="34"/>
        <v>3.95</v>
      </c>
      <c r="AH238" s="43"/>
      <c r="AI238" s="26"/>
      <c r="AJ238" s="26"/>
      <c r="AK238" s="26"/>
      <c r="AL238" s="24"/>
      <c r="AM238" s="24"/>
      <c r="AN238" s="24"/>
      <c r="AO238" s="24"/>
      <c r="AP238" s="24"/>
    </row>
    <row r="239" spans="1:42" x14ac:dyDescent="0.25">
      <c r="A239" s="3"/>
      <c r="B239" s="6">
        <v>226</v>
      </c>
      <c r="C239" s="71">
        <f>IFERROR(VLOOKUP($B239,$P$14:$V$514,5,0),"")</f>
        <v>73080</v>
      </c>
      <c r="D239" s="68" t="str">
        <f>IFERROR(VLOOKUP($B239,$P$14:$V$514,4,0),"")</f>
        <v>Radiology</v>
      </c>
      <c r="E239" s="71" t="str">
        <f>IFERROR(VLOOKUP($B239,$P$14:$V$514,6,0),"")</f>
        <v>Xray Elbow Min 3 Views</v>
      </c>
      <c r="F239" s="70">
        <f>IFERROR(VLOOKUP($B239,$P$14:$V$514,7,0),"")</f>
        <v>249.85</v>
      </c>
      <c r="G239" s="70">
        <f t="shared" si="29"/>
        <v>249.85</v>
      </c>
      <c r="H239" s="69">
        <f t="shared" si="30"/>
        <v>249.85</v>
      </c>
      <c r="I239" s="69">
        <f>IFERROR(VLOOKUP(B239,$P$14:$AH$514,VLOOKUP(I$11,$M$13:$N$23,2,0),0),"")</f>
        <v>229.86</v>
      </c>
      <c r="J239" s="5"/>
      <c r="K239" s="5"/>
      <c r="L239" s="5"/>
      <c r="M239" s="24"/>
      <c r="N239" s="24"/>
      <c r="O239" s="24"/>
      <c r="P239" s="44">
        <f>IFERROR(RANK(Q239,$Q$14:$Q$514,1),"")</f>
        <v>226</v>
      </c>
      <c r="Q239" s="39">
        <f t="shared" si="31"/>
        <v>1.0023899999999999</v>
      </c>
      <c r="R239" s="41"/>
      <c r="S239" s="41" t="s">
        <v>528</v>
      </c>
      <c r="T239" s="41">
        <v>73080</v>
      </c>
      <c r="U239" s="41" t="s">
        <v>240</v>
      </c>
      <c r="V239" s="41">
        <v>249.85</v>
      </c>
      <c r="W239" s="42">
        <v>229.86</v>
      </c>
      <c r="X239" s="42">
        <v>212.3725</v>
      </c>
      <c r="Y239" s="42">
        <v>237.35749999999999</v>
      </c>
      <c r="Z239" s="42">
        <v>237.35749999999999</v>
      </c>
      <c r="AA239" s="43">
        <f t="shared" si="28"/>
        <v>212.3725</v>
      </c>
      <c r="AB239" s="43">
        <f t="shared" si="33"/>
        <v>224.86500000000001</v>
      </c>
      <c r="AC239" s="43">
        <f t="shared" si="33"/>
        <v>124.925</v>
      </c>
      <c r="AD239" s="43">
        <f t="shared" si="32"/>
        <v>187.38749999999999</v>
      </c>
      <c r="AE239" s="43">
        <f t="shared" si="33"/>
        <v>124.925</v>
      </c>
      <c r="AF239" s="43">
        <f t="shared" si="33"/>
        <v>124.925</v>
      </c>
      <c r="AG239" s="43">
        <f t="shared" si="34"/>
        <v>124.925</v>
      </c>
      <c r="AH239" s="43"/>
      <c r="AI239" s="26"/>
      <c r="AJ239" s="26"/>
      <c r="AK239" s="26"/>
      <c r="AL239" s="24"/>
      <c r="AM239" s="24"/>
      <c r="AN239" s="24"/>
      <c r="AO239" s="24"/>
      <c r="AP239" s="24"/>
    </row>
    <row r="240" spans="1:42" x14ac:dyDescent="0.25">
      <c r="A240" s="3"/>
      <c r="B240" s="6">
        <v>227</v>
      </c>
      <c r="C240" s="71">
        <f>IFERROR(VLOOKUP($B240,$P$14:$V$514,5,0),"")</f>
        <v>73080</v>
      </c>
      <c r="D240" s="68" t="str">
        <f>IFERROR(VLOOKUP($B240,$P$14:$V$514,4,0),"")</f>
        <v>Radiology</v>
      </c>
      <c r="E240" s="71" t="str">
        <f>IFERROR(VLOOKUP($B240,$P$14:$V$514,6,0),"")</f>
        <v>Xray Elbow Min. 3 Views - Radiologist Read</v>
      </c>
      <c r="F240" s="70">
        <f>IFERROR(VLOOKUP($B240,$P$14:$V$514,7,0),"")</f>
        <v>21.6</v>
      </c>
      <c r="G240" s="70">
        <f t="shared" si="29"/>
        <v>21.6</v>
      </c>
      <c r="H240" s="69">
        <f t="shared" si="30"/>
        <v>21.6</v>
      </c>
      <c r="I240" s="69">
        <f>IFERROR(VLOOKUP(B240,$P$14:$AH$514,VLOOKUP(I$11,$M$13:$N$23,2,0),0),"")</f>
        <v>19.87</v>
      </c>
      <c r="J240" s="5"/>
      <c r="K240" s="5"/>
      <c r="L240" s="5"/>
      <c r="M240" s="24"/>
      <c r="N240" s="24"/>
      <c r="O240" s="24"/>
      <c r="P240" s="44">
        <f>IFERROR(RANK(Q240,$Q$14:$Q$514,1),"")</f>
        <v>227</v>
      </c>
      <c r="Q240" s="39">
        <f t="shared" si="31"/>
        <v>1.0024</v>
      </c>
      <c r="R240" s="41"/>
      <c r="S240" s="41" t="s">
        <v>528</v>
      </c>
      <c r="T240" s="41">
        <v>73080</v>
      </c>
      <c r="U240" s="41" t="s">
        <v>241</v>
      </c>
      <c r="V240" s="41">
        <v>21.6</v>
      </c>
      <c r="W240" s="42">
        <v>19.87</v>
      </c>
      <c r="X240" s="42">
        <v>18.36</v>
      </c>
      <c r="Y240" s="42">
        <v>20.52</v>
      </c>
      <c r="Z240" s="42">
        <v>20.52</v>
      </c>
      <c r="AA240" s="43">
        <f t="shared" si="28"/>
        <v>18.36</v>
      </c>
      <c r="AB240" s="43">
        <f t="shared" si="33"/>
        <v>19.440000000000001</v>
      </c>
      <c r="AC240" s="43">
        <f t="shared" si="33"/>
        <v>10.8</v>
      </c>
      <c r="AD240" s="43">
        <f t="shared" si="32"/>
        <v>16.200000000000003</v>
      </c>
      <c r="AE240" s="43">
        <f t="shared" si="33"/>
        <v>10.8</v>
      </c>
      <c r="AF240" s="43">
        <f t="shared" si="33"/>
        <v>10.8</v>
      </c>
      <c r="AG240" s="43">
        <f t="shared" si="34"/>
        <v>10.8</v>
      </c>
      <c r="AH240" s="43"/>
      <c r="AI240" s="26"/>
      <c r="AJ240" s="26"/>
      <c r="AK240" s="26"/>
      <c r="AL240" s="24"/>
      <c r="AM240" s="24"/>
      <c r="AN240" s="24"/>
      <c r="AO240" s="24"/>
      <c r="AP240" s="24"/>
    </row>
    <row r="241" spans="1:42" x14ac:dyDescent="0.25">
      <c r="A241" s="3"/>
      <c r="B241" s="6">
        <v>228</v>
      </c>
      <c r="C241" s="71">
        <f>IFERROR(VLOOKUP($B241,$P$14:$V$514,5,0),"")</f>
        <v>73080</v>
      </c>
      <c r="D241" s="68" t="str">
        <f>IFERROR(VLOOKUP($B241,$P$14:$V$514,4,0),"")</f>
        <v>Radiology</v>
      </c>
      <c r="E241" s="71" t="str">
        <f>IFERROR(VLOOKUP($B241,$P$14:$V$514,6,0),"")</f>
        <v>Xray Elbow 3 Views Bilateral</v>
      </c>
      <c r="F241" s="70">
        <f>IFERROR(VLOOKUP($B241,$P$14:$V$514,7,0),"")</f>
        <v>499.7</v>
      </c>
      <c r="G241" s="70">
        <f t="shared" si="29"/>
        <v>499.7</v>
      </c>
      <c r="H241" s="69">
        <f t="shared" si="30"/>
        <v>499.7</v>
      </c>
      <c r="I241" s="69">
        <f>IFERROR(VLOOKUP(B241,$P$14:$AH$514,VLOOKUP(I$11,$M$13:$N$23,2,0),0),"")</f>
        <v>459.72</v>
      </c>
      <c r="J241" s="5"/>
      <c r="K241" s="5"/>
      <c r="L241" s="5"/>
      <c r="M241" s="24"/>
      <c r="N241" s="24"/>
      <c r="O241" s="24"/>
      <c r="P241" s="44">
        <f>IFERROR(RANK(Q241,$Q$14:$Q$514,1),"")</f>
        <v>228</v>
      </c>
      <c r="Q241" s="39">
        <f t="shared" si="31"/>
        <v>1.00241</v>
      </c>
      <c r="R241" s="41"/>
      <c r="S241" s="41" t="s">
        <v>528</v>
      </c>
      <c r="T241" s="41">
        <v>73080</v>
      </c>
      <c r="U241" s="41" t="s">
        <v>242</v>
      </c>
      <c r="V241" s="41">
        <v>499.7</v>
      </c>
      <c r="W241" s="42">
        <v>459.72</v>
      </c>
      <c r="X241" s="42">
        <v>424.745</v>
      </c>
      <c r="Y241" s="42">
        <v>474.71499999999997</v>
      </c>
      <c r="Z241" s="42">
        <v>474.71499999999997</v>
      </c>
      <c r="AA241" s="43">
        <f t="shared" ref="AA241:AA304" si="35">$V241*AA$11</f>
        <v>424.745</v>
      </c>
      <c r="AB241" s="43">
        <f t="shared" si="33"/>
        <v>449.73</v>
      </c>
      <c r="AC241" s="43">
        <f t="shared" si="33"/>
        <v>249.85</v>
      </c>
      <c r="AD241" s="43">
        <f t="shared" si="32"/>
        <v>374.77499999999998</v>
      </c>
      <c r="AE241" s="43">
        <f t="shared" si="33"/>
        <v>249.85</v>
      </c>
      <c r="AF241" s="43">
        <f t="shared" si="33"/>
        <v>249.85</v>
      </c>
      <c r="AG241" s="43">
        <f t="shared" si="34"/>
        <v>249.85</v>
      </c>
      <c r="AH241" s="43"/>
      <c r="AI241" s="26"/>
      <c r="AJ241" s="26"/>
      <c r="AK241" s="26"/>
      <c r="AL241" s="24"/>
      <c r="AM241" s="24"/>
      <c r="AN241" s="24"/>
      <c r="AO241" s="24"/>
      <c r="AP241" s="24"/>
    </row>
    <row r="242" spans="1:42" x14ac:dyDescent="0.25">
      <c r="A242" s="3"/>
      <c r="B242" s="6">
        <v>229</v>
      </c>
      <c r="C242" s="71">
        <f>IFERROR(VLOOKUP($B242,$P$14:$V$514,5,0),"")</f>
        <v>73080</v>
      </c>
      <c r="D242" s="68" t="str">
        <f>IFERROR(VLOOKUP($B242,$P$14:$V$514,4,0),"")</f>
        <v>Radiology</v>
      </c>
      <c r="E242" s="71" t="str">
        <f>IFERROR(VLOOKUP($B242,$P$14:$V$514,6,0),"")</f>
        <v>Xray Elbow 3 Views Bilateral - Radiologist Read</v>
      </c>
      <c r="F242" s="70">
        <f>IFERROR(VLOOKUP($B242,$P$14:$V$514,7,0),"")</f>
        <v>21.6</v>
      </c>
      <c r="G242" s="70">
        <f t="shared" si="29"/>
        <v>21.6</v>
      </c>
      <c r="H242" s="69">
        <f t="shared" si="30"/>
        <v>21.6</v>
      </c>
      <c r="I242" s="69">
        <f>IFERROR(VLOOKUP(B242,$P$14:$AH$514,VLOOKUP(I$11,$M$13:$N$23,2,0),0),"")</f>
        <v>19.87</v>
      </c>
      <c r="J242" s="5"/>
      <c r="K242" s="5"/>
      <c r="L242" s="5"/>
      <c r="M242" s="24"/>
      <c r="N242" s="24"/>
      <c r="O242" s="24"/>
      <c r="P242" s="44">
        <f>IFERROR(RANK(Q242,$Q$14:$Q$514,1),"")</f>
        <v>229</v>
      </c>
      <c r="Q242" s="39">
        <f t="shared" si="31"/>
        <v>1.0024200000000001</v>
      </c>
      <c r="R242" s="41"/>
      <c r="S242" s="41" t="s">
        <v>528</v>
      </c>
      <c r="T242" s="41">
        <v>73080</v>
      </c>
      <c r="U242" s="41" t="s">
        <v>243</v>
      </c>
      <c r="V242" s="41">
        <v>21.6</v>
      </c>
      <c r="W242" s="42">
        <v>19.87</v>
      </c>
      <c r="X242" s="42">
        <v>18.36</v>
      </c>
      <c r="Y242" s="42">
        <v>20.52</v>
      </c>
      <c r="Z242" s="42">
        <v>20.52</v>
      </c>
      <c r="AA242" s="43">
        <f t="shared" si="35"/>
        <v>18.36</v>
      </c>
      <c r="AB242" s="43">
        <f t="shared" si="33"/>
        <v>19.440000000000001</v>
      </c>
      <c r="AC242" s="43">
        <f t="shared" si="33"/>
        <v>10.8</v>
      </c>
      <c r="AD242" s="43">
        <f t="shared" si="32"/>
        <v>16.200000000000003</v>
      </c>
      <c r="AE242" s="43">
        <f t="shared" si="33"/>
        <v>10.8</v>
      </c>
      <c r="AF242" s="43">
        <f t="shared" si="33"/>
        <v>10.8</v>
      </c>
      <c r="AG242" s="43">
        <f t="shared" si="34"/>
        <v>10.8</v>
      </c>
      <c r="AH242" s="43"/>
      <c r="AI242" s="26"/>
      <c r="AJ242" s="26"/>
      <c r="AK242" s="26"/>
      <c r="AL242" s="24"/>
      <c r="AM242" s="24"/>
      <c r="AN242" s="24"/>
      <c r="AO242" s="24"/>
      <c r="AP242" s="24"/>
    </row>
    <row r="243" spans="1:42" x14ac:dyDescent="0.25">
      <c r="A243" s="3"/>
      <c r="B243" s="6">
        <v>230</v>
      </c>
      <c r="C243" s="71">
        <f>IFERROR(VLOOKUP($B243,$P$14:$V$514,5,0),"")</f>
        <v>73060</v>
      </c>
      <c r="D243" s="68" t="str">
        <f>IFERROR(VLOOKUP($B243,$P$14:$V$514,4,0),"")</f>
        <v>Radiology</v>
      </c>
      <c r="E243" s="71" t="str">
        <f>IFERROR(VLOOKUP($B243,$P$14:$V$514,6,0),"")</f>
        <v>Xray Humerus minimum 2 Views</v>
      </c>
      <c r="F243" s="70">
        <f>IFERROR(VLOOKUP($B243,$P$14:$V$514,7,0),"")</f>
        <v>229.8</v>
      </c>
      <c r="G243" s="70">
        <f t="shared" si="29"/>
        <v>229.8</v>
      </c>
      <c r="H243" s="69">
        <f t="shared" si="30"/>
        <v>229.8</v>
      </c>
      <c r="I243" s="69">
        <f>IFERROR(VLOOKUP(B243,$P$14:$AH$514,VLOOKUP(I$11,$M$13:$N$23,2,0),0),"")</f>
        <v>211.42</v>
      </c>
      <c r="J243" s="5"/>
      <c r="K243" s="5"/>
      <c r="L243" s="5"/>
      <c r="M243" s="24"/>
      <c r="N243" s="24"/>
      <c r="O243" s="24"/>
      <c r="P243" s="44">
        <f>IFERROR(RANK(Q243,$Q$14:$Q$514,1),"")</f>
        <v>230</v>
      </c>
      <c r="Q243" s="39">
        <f t="shared" si="31"/>
        <v>1.0024299999999999</v>
      </c>
      <c r="R243" s="41"/>
      <c r="S243" s="41" t="s">
        <v>528</v>
      </c>
      <c r="T243" s="41">
        <v>73060</v>
      </c>
      <c r="U243" s="41" t="s">
        <v>244</v>
      </c>
      <c r="V243" s="41">
        <v>229.8</v>
      </c>
      <c r="W243" s="42">
        <v>211.42</v>
      </c>
      <c r="X243" s="42">
        <v>195.33</v>
      </c>
      <c r="Y243" s="42">
        <v>218.31</v>
      </c>
      <c r="Z243" s="42">
        <v>218.31</v>
      </c>
      <c r="AA243" s="43">
        <f t="shared" si="35"/>
        <v>195.33</v>
      </c>
      <c r="AB243" s="43">
        <f t="shared" si="33"/>
        <v>206.82000000000002</v>
      </c>
      <c r="AC243" s="43">
        <f t="shared" si="33"/>
        <v>114.9</v>
      </c>
      <c r="AD243" s="43">
        <f t="shared" si="32"/>
        <v>172.35000000000002</v>
      </c>
      <c r="AE243" s="43">
        <f t="shared" si="33"/>
        <v>114.9</v>
      </c>
      <c r="AF243" s="43">
        <f t="shared" si="33"/>
        <v>114.9</v>
      </c>
      <c r="AG243" s="43">
        <f t="shared" si="34"/>
        <v>114.9</v>
      </c>
      <c r="AH243" s="43"/>
      <c r="AI243" s="26"/>
      <c r="AJ243" s="26"/>
      <c r="AK243" s="26"/>
      <c r="AL243" s="24"/>
      <c r="AM243" s="24"/>
      <c r="AN243" s="24"/>
      <c r="AO243" s="24"/>
      <c r="AP243" s="24"/>
    </row>
    <row r="244" spans="1:42" x14ac:dyDescent="0.25">
      <c r="A244" s="3"/>
      <c r="B244" s="6">
        <v>231</v>
      </c>
      <c r="C244" s="71">
        <f>IFERROR(VLOOKUP($B244,$P$14:$V$514,5,0),"")</f>
        <v>73060</v>
      </c>
      <c r="D244" s="68" t="str">
        <f>IFERROR(VLOOKUP($B244,$P$14:$V$514,4,0),"")</f>
        <v>Radiology</v>
      </c>
      <c r="E244" s="71" t="str">
        <f>IFERROR(VLOOKUP($B244,$P$14:$V$514,6,0),"")</f>
        <v>Xray Humerus minimum 2 Views - Radiologist Read</v>
      </c>
      <c r="F244" s="70">
        <f>IFERROR(VLOOKUP($B244,$P$14:$V$514,7,0),"")</f>
        <v>21.6</v>
      </c>
      <c r="G244" s="70">
        <f t="shared" si="29"/>
        <v>21.6</v>
      </c>
      <c r="H244" s="69">
        <f t="shared" si="30"/>
        <v>21.6</v>
      </c>
      <c r="I244" s="69">
        <f>IFERROR(VLOOKUP(B244,$P$14:$AH$514,VLOOKUP(I$11,$M$13:$N$23,2,0),0),"")</f>
        <v>19.87</v>
      </c>
      <c r="J244" s="5"/>
      <c r="K244" s="5"/>
      <c r="L244" s="5"/>
      <c r="M244" s="24"/>
      <c r="N244" s="24"/>
      <c r="O244" s="24"/>
      <c r="P244" s="44">
        <f>IFERROR(RANK(Q244,$Q$14:$Q$514,1),"")</f>
        <v>231</v>
      </c>
      <c r="Q244" s="39">
        <f t="shared" si="31"/>
        <v>1.00244</v>
      </c>
      <c r="R244" s="41"/>
      <c r="S244" s="41" t="s">
        <v>528</v>
      </c>
      <c r="T244" s="41">
        <v>73060</v>
      </c>
      <c r="U244" s="41" t="s">
        <v>245</v>
      </c>
      <c r="V244" s="41">
        <v>21.6</v>
      </c>
      <c r="W244" s="42">
        <v>19.87</v>
      </c>
      <c r="X244" s="42">
        <v>18.36</v>
      </c>
      <c r="Y244" s="42">
        <v>20.52</v>
      </c>
      <c r="Z244" s="42">
        <v>20.52</v>
      </c>
      <c r="AA244" s="43">
        <f t="shared" si="35"/>
        <v>18.36</v>
      </c>
      <c r="AB244" s="43">
        <f t="shared" si="33"/>
        <v>19.440000000000001</v>
      </c>
      <c r="AC244" s="43">
        <f t="shared" si="33"/>
        <v>10.8</v>
      </c>
      <c r="AD244" s="43">
        <f t="shared" si="32"/>
        <v>16.200000000000003</v>
      </c>
      <c r="AE244" s="43">
        <f t="shared" si="33"/>
        <v>10.8</v>
      </c>
      <c r="AF244" s="43">
        <f t="shared" si="33"/>
        <v>10.8</v>
      </c>
      <c r="AG244" s="43">
        <f t="shared" si="34"/>
        <v>10.8</v>
      </c>
      <c r="AH244" s="43"/>
      <c r="AI244" s="26"/>
      <c r="AJ244" s="26"/>
      <c r="AK244" s="26"/>
      <c r="AL244" s="24"/>
      <c r="AM244" s="24"/>
      <c r="AN244" s="24"/>
      <c r="AO244" s="24"/>
      <c r="AP244" s="24"/>
    </row>
    <row r="245" spans="1:42" x14ac:dyDescent="0.25">
      <c r="A245" s="3"/>
      <c r="B245" s="6">
        <v>232</v>
      </c>
      <c r="C245" s="71">
        <f>IFERROR(VLOOKUP($B245,$P$14:$V$514,5,0),"")</f>
        <v>73060</v>
      </c>
      <c r="D245" s="68" t="str">
        <f>IFERROR(VLOOKUP($B245,$P$14:$V$514,4,0),"")</f>
        <v>Radiology</v>
      </c>
      <c r="E245" s="71" t="str">
        <f>IFERROR(VLOOKUP($B245,$P$14:$V$514,6,0),"")</f>
        <v>Xray Humerus 1 View</v>
      </c>
      <c r="F245" s="70">
        <f>IFERROR(VLOOKUP($B245,$P$14:$V$514,7,0),"")</f>
        <v>115.5</v>
      </c>
      <c r="G245" s="70">
        <f t="shared" si="29"/>
        <v>115.5</v>
      </c>
      <c r="H245" s="69">
        <f t="shared" si="30"/>
        <v>115.5</v>
      </c>
      <c r="I245" s="69">
        <f>IFERROR(VLOOKUP(B245,$P$14:$AH$514,VLOOKUP(I$11,$M$13:$N$23,2,0),0),"")</f>
        <v>106.26</v>
      </c>
      <c r="J245" s="5"/>
      <c r="K245" s="5"/>
      <c r="L245" s="5"/>
      <c r="M245" s="24"/>
      <c r="N245" s="24"/>
      <c r="O245" s="24"/>
      <c r="P245" s="44">
        <f>IFERROR(RANK(Q245,$Q$14:$Q$514,1),"")</f>
        <v>232</v>
      </c>
      <c r="Q245" s="39">
        <f t="shared" si="31"/>
        <v>1.0024500000000001</v>
      </c>
      <c r="R245" s="41"/>
      <c r="S245" s="41" t="s">
        <v>528</v>
      </c>
      <c r="T245" s="41">
        <v>73060</v>
      </c>
      <c r="U245" s="41" t="s">
        <v>246</v>
      </c>
      <c r="V245" s="41">
        <v>115.5</v>
      </c>
      <c r="W245" s="42">
        <v>106.26</v>
      </c>
      <c r="X245" s="42">
        <v>98.174999999999997</v>
      </c>
      <c r="Y245" s="42">
        <v>109.72499999999999</v>
      </c>
      <c r="Z245" s="42">
        <v>109.72499999999999</v>
      </c>
      <c r="AA245" s="43">
        <f t="shared" si="35"/>
        <v>98.174999999999997</v>
      </c>
      <c r="AB245" s="43">
        <f t="shared" si="33"/>
        <v>103.95</v>
      </c>
      <c r="AC245" s="43">
        <f t="shared" si="33"/>
        <v>57.75</v>
      </c>
      <c r="AD245" s="43">
        <f t="shared" si="32"/>
        <v>86.625</v>
      </c>
      <c r="AE245" s="43">
        <f t="shared" si="33"/>
        <v>57.75</v>
      </c>
      <c r="AF245" s="43">
        <f t="shared" si="33"/>
        <v>57.75</v>
      </c>
      <c r="AG245" s="43">
        <f t="shared" si="34"/>
        <v>57.75</v>
      </c>
      <c r="AH245" s="43"/>
      <c r="AI245" s="26"/>
      <c r="AJ245" s="26"/>
      <c r="AK245" s="26"/>
      <c r="AL245" s="24"/>
      <c r="AM245" s="24"/>
      <c r="AN245" s="24"/>
      <c r="AO245" s="24"/>
      <c r="AP245" s="24"/>
    </row>
    <row r="246" spans="1:42" x14ac:dyDescent="0.25">
      <c r="A246" s="3"/>
      <c r="B246" s="6">
        <v>233</v>
      </c>
      <c r="C246" s="71">
        <f>IFERROR(VLOOKUP($B246,$P$14:$V$514,5,0),"")</f>
        <v>73060</v>
      </c>
      <c r="D246" s="68" t="str">
        <f>IFERROR(VLOOKUP($B246,$P$14:$V$514,4,0),"")</f>
        <v>Radiology</v>
      </c>
      <c r="E246" s="71" t="str">
        <f>IFERROR(VLOOKUP($B246,$P$14:$V$514,6,0),"")</f>
        <v>Xray Humerus 1 View - Radiologist Read</v>
      </c>
      <c r="F246" s="70">
        <f>IFERROR(VLOOKUP($B246,$P$14:$V$514,7,0),"")</f>
        <v>7.9</v>
      </c>
      <c r="G246" s="70">
        <f t="shared" si="29"/>
        <v>7.9</v>
      </c>
      <c r="H246" s="69">
        <f t="shared" si="30"/>
        <v>7.9</v>
      </c>
      <c r="I246" s="69">
        <f>IFERROR(VLOOKUP(B246,$P$14:$AH$514,VLOOKUP(I$11,$M$13:$N$23,2,0),0),"")</f>
        <v>7.27</v>
      </c>
      <c r="J246" s="5"/>
      <c r="K246" s="5"/>
      <c r="L246" s="5"/>
      <c r="M246" s="24"/>
      <c r="N246" s="24"/>
      <c r="O246" s="24"/>
      <c r="P246" s="44">
        <f>IFERROR(RANK(Q246,$Q$14:$Q$514,1),"")</f>
        <v>233</v>
      </c>
      <c r="Q246" s="39">
        <f t="shared" si="31"/>
        <v>1.0024599999999999</v>
      </c>
      <c r="R246" s="41"/>
      <c r="S246" s="41" t="s">
        <v>528</v>
      </c>
      <c r="T246" s="41">
        <v>73060</v>
      </c>
      <c r="U246" s="41" t="s">
        <v>247</v>
      </c>
      <c r="V246" s="41">
        <v>7.9</v>
      </c>
      <c r="W246" s="42">
        <v>7.27</v>
      </c>
      <c r="X246" s="42">
        <v>6.7149999999999999</v>
      </c>
      <c r="Y246" s="42">
        <v>7.5049999999999999</v>
      </c>
      <c r="Z246" s="42">
        <v>7.5049999999999999</v>
      </c>
      <c r="AA246" s="43">
        <f t="shared" si="35"/>
        <v>6.7149999999999999</v>
      </c>
      <c r="AB246" s="43">
        <f t="shared" si="33"/>
        <v>7.11</v>
      </c>
      <c r="AC246" s="43">
        <f t="shared" si="33"/>
        <v>3.95</v>
      </c>
      <c r="AD246" s="43">
        <f t="shared" si="32"/>
        <v>5.9250000000000007</v>
      </c>
      <c r="AE246" s="43">
        <f t="shared" si="33"/>
        <v>3.95</v>
      </c>
      <c r="AF246" s="43">
        <f t="shared" si="33"/>
        <v>3.95</v>
      </c>
      <c r="AG246" s="43">
        <f t="shared" si="34"/>
        <v>3.95</v>
      </c>
      <c r="AH246" s="43"/>
      <c r="AI246" s="26"/>
      <c r="AJ246" s="26"/>
      <c r="AK246" s="26"/>
      <c r="AL246" s="24"/>
      <c r="AM246" s="24"/>
      <c r="AN246" s="24"/>
      <c r="AO246" s="24"/>
      <c r="AP246" s="24"/>
    </row>
    <row r="247" spans="1:42" x14ac:dyDescent="0.25">
      <c r="A247" s="3"/>
      <c r="B247" s="6">
        <v>234</v>
      </c>
      <c r="C247" s="71">
        <f>IFERROR(VLOOKUP($B247,$P$14:$V$514,5,0),"")</f>
        <v>73030</v>
      </c>
      <c r="D247" s="68" t="str">
        <f>IFERROR(VLOOKUP($B247,$P$14:$V$514,4,0),"")</f>
        <v>Radiology</v>
      </c>
      <c r="E247" s="71" t="str">
        <f>IFERROR(VLOOKUP($B247,$P$14:$V$514,6,0),"")</f>
        <v>Xray Shoulder 2 Views</v>
      </c>
      <c r="F247" s="70">
        <f>IFERROR(VLOOKUP($B247,$P$14:$V$514,7,0),"")</f>
        <v>215.85</v>
      </c>
      <c r="G247" s="70">
        <f t="shared" si="29"/>
        <v>215.85</v>
      </c>
      <c r="H247" s="69">
        <f t="shared" si="30"/>
        <v>215.85</v>
      </c>
      <c r="I247" s="69">
        <f>IFERROR(VLOOKUP(B247,$P$14:$AH$514,VLOOKUP(I$11,$M$13:$N$23,2,0),0),"")</f>
        <v>198.58</v>
      </c>
      <c r="J247" s="5"/>
      <c r="K247" s="5"/>
      <c r="L247" s="5"/>
      <c r="M247" s="24"/>
      <c r="N247" s="24"/>
      <c r="O247" s="24"/>
      <c r="P247" s="44">
        <f>IFERROR(RANK(Q247,$Q$14:$Q$514,1),"")</f>
        <v>234</v>
      </c>
      <c r="Q247" s="39">
        <f t="shared" si="31"/>
        <v>1.00247</v>
      </c>
      <c r="R247" s="41"/>
      <c r="S247" s="41" t="s">
        <v>528</v>
      </c>
      <c r="T247" s="41">
        <v>73030</v>
      </c>
      <c r="U247" s="41" t="s">
        <v>248</v>
      </c>
      <c r="V247" s="41">
        <v>215.85</v>
      </c>
      <c r="W247" s="42">
        <v>198.58</v>
      </c>
      <c r="X247" s="42">
        <v>183.4725</v>
      </c>
      <c r="Y247" s="42">
        <v>205.05749999999998</v>
      </c>
      <c r="Z247" s="42">
        <v>205.05749999999998</v>
      </c>
      <c r="AA247" s="43">
        <f t="shared" si="35"/>
        <v>183.4725</v>
      </c>
      <c r="AB247" s="43">
        <f t="shared" si="33"/>
        <v>194.26499999999999</v>
      </c>
      <c r="AC247" s="43">
        <f t="shared" si="33"/>
        <v>107.925</v>
      </c>
      <c r="AD247" s="43">
        <f t="shared" si="32"/>
        <v>161.88749999999999</v>
      </c>
      <c r="AE247" s="43">
        <f t="shared" si="33"/>
        <v>107.925</v>
      </c>
      <c r="AF247" s="43">
        <f t="shared" si="33"/>
        <v>107.925</v>
      </c>
      <c r="AG247" s="43">
        <f t="shared" si="34"/>
        <v>107.925</v>
      </c>
      <c r="AH247" s="43"/>
      <c r="AI247" s="26"/>
      <c r="AJ247" s="26"/>
      <c r="AK247" s="26"/>
      <c r="AL247" s="24"/>
      <c r="AM247" s="24"/>
      <c r="AN247" s="24"/>
      <c r="AO247" s="24"/>
      <c r="AP247" s="24"/>
    </row>
    <row r="248" spans="1:42" x14ac:dyDescent="0.25">
      <c r="A248" s="3"/>
      <c r="B248" s="6">
        <v>235</v>
      </c>
      <c r="C248" s="71">
        <f>IFERROR(VLOOKUP($B248,$P$14:$V$514,5,0),"")</f>
        <v>73030</v>
      </c>
      <c r="D248" s="68" t="str">
        <f>IFERROR(VLOOKUP($B248,$P$14:$V$514,4,0),"")</f>
        <v>Radiology</v>
      </c>
      <c r="E248" s="71" t="str">
        <f>IFERROR(VLOOKUP($B248,$P$14:$V$514,6,0),"")</f>
        <v>Xray Shoulder 2 Views - Radiologist Read</v>
      </c>
      <c r="F248" s="70">
        <f>IFERROR(VLOOKUP($B248,$P$14:$V$514,7,0),"")</f>
        <v>21.6</v>
      </c>
      <c r="G248" s="70">
        <f t="shared" si="29"/>
        <v>21.6</v>
      </c>
      <c r="H248" s="69">
        <f t="shared" si="30"/>
        <v>21.6</v>
      </c>
      <c r="I248" s="69">
        <f>IFERROR(VLOOKUP(B248,$P$14:$AH$514,VLOOKUP(I$11,$M$13:$N$23,2,0),0),"")</f>
        <v>19.87</v>
      </c>
      <c r="J248" s="5"/>
      <c r="K248" s="5"/>
      <c r="L248" s="5"/>
      <c r="M248" s="24"/>
      <c r="N248" s="24"/>
      <c r="O248" s="24"/>
      <c r="P248" s="44">
        <f>IFERROR(RANK(Q248,$Q$14:$Q$514,1),"")</f>
        <v>235</v>
      </c>
      <c r="Q248" s="39">
        <f t="shared" si="31"/>
        <v>1.00248</v>
      </c>
      <c r="R248" s="41"/>
      <c r="S248" s="41" t="s">
        <v>528</v>
      </c>
      <c r="T248" s="41">
        <v>73030</v>
      </c>
      <c r="U248" s="41" t="s">
        <v>249</v>
      </c>
      <c r="V248" s="41">
        <v>21.6</v>
      </c>
      <c r="W248" s="42">
        <v>19.87</v>
      </c>
      <c r="X248" s="42">
        <v>18.36</v>
      </c>
      <c r="Y248" s="42">
        <v>20.52</v>
      </c>
      <c r="Z248" s="42">
        <v>20.52</v>
      </c>
      <c r="AA248" s="43">
        <f t="shared" si="35"/>
        <v>18.36</v>
      </c>
      <c r="AB248" s="43">
        <f t="shared" si="33"/>
        <v>19.440000000000001</v>
      </c>
      <c r="AC248" s="43">
        <f t="shared" si="33"/>
        <v>10.8</v>
      </c>
      <c r="AD248" s="43">
        <f t="shared" si="32"/>
        <v>16.200000000000003</v>
      </c>
      <c r="AE248" s="43">
        <f t="shared" si="33"/>
        <v>10.8</v>
      </c>
      <c r="AF248" s="43">
        <f t="shared" si="33"/>
        <v>10.8</v>
      </c>
      <c r="AG248" s="43">
        <f t="shared" si="34"/>
        <v>10.8</v>
      </c>
      <c r="AH248" s="43"/>
      <c r="AI248" s="26"/>
      <c r="AJ248" s="26"/>
      <c r="AK248" s="26"/>
      <c r="AL248" s="24"/>
      <c r="AM248" s="24"/>
      <c r="AN248" s="24"/>
      <c r="AO248" s="24"/>
      <c r="AP248" s="24"/>
    </row>
    <row r="249" spans="1:42" x14ac:dyDescent="0.25">
      <c r="A249" s="3"/>
      <c r="B249" s="6">
        <v>236</v>
      </c>
      <c r="C249" s="71">
        <f>IFERROR(VLOOKUP($B249,$P$14:$V$514,5,0),"")</f>
        <v>73030</v>
      </c>
      <c r="D249" s="68" t="str">
        <f>IFERROR(VLOOKUP($B249,$P$14:$V$514,4,0),"")</f>
        <v>Radiology</v>
      </c>
      <c r="E249" s="71" t="str">
        <f>IFERROR(VLOOKUP($B249,$P$14:$V$514,6,0),"")</f>
        <v>Xray Shoulder Complete minimum 3 Views</v>
      </c>
      <c r="F249" s="70">
        <f>IFERROR(VLOOKUP($B249,$P$14:$V$514,7,0),"")</f>
        <v>253.5</v>
      </c>
      <c r="G249" s="70">
        <f t="shared" si="29"/>
        <v>253.5</v>
      </c>
      <c r="H249" s="69">
        <f t="shared" si="30"/>
        <v>253.5</v>
      </c>
      <c r="I249" s="69">
        <f>IFERROR(VLOOKUP(B249,$P$14:$AH$514,VLOOKUP(I$11,$M$13:$N$23,2,0),0),"")</f>
        <v>181.31</v>
      </c>
      <c r="J249" s="5"/>
      <c r="K249" s="5"/>
      <c r="L249" s="5"/>
      <c r="M249" s="24"/>
      <c r="N249" s="24"/>
      <c r="O249" s="24"/>
      <c r="P249" s="44">
        <f>IFERROR(RANK(Q249,$Q$14:$Q$514,1),"")</f>
        <v>236</v>
      </c>
      <c r="Q249" s="39">
        <f t="shared" si="31"/>
        <v>1.0024900000000001</v>
      </c>
      <c r="R249" s="41"/>
      <c r="S249" s="41" t="s">
        <v>528</v>
      </c>
      <c r="T249" s="41">
        <v>73030</v>
      </c>
      <c r="U249" s="41" t="s">
        <v>250</v>
      </c>
      <c r="V249" s="41">
        <v>253.5</v>
      </c>
      <c r="W249" s="42">
        <v>181.31</v>
      </c>
      <c r="X249" s="42">
        <v>215.47499999999999</v>
      </c>
      <c r="Y249" s="42">
        <v>240.82499999999999</v>
      </c>
      <c r="Z249" s="42">
        <v>240.82499999999999</v>
      </c>
      <c r="AA249" s="43">
        <f t="shared" si="35"/>
        <v>215.47499999999999</v>
      </c>
      <c r="AB249" s="43">
        <f t="shared" si="33"/>
        <v>228.15</v>
      </c>
      <c r="AC249" s="43">
        <f t="shared" si="33"/>
        <v>126.75</v>
      </c>
      <c r="AD249" s="43">
        <f t="shared" si="32"/>
        <v>190.125</v>
      </c>
      <c r="AE249" s="43">
        <f t="shared" si="33"/>
        <v>126.75</v>
      </c>
      <c r="AF249" s="43">
        <f t="shared" si="33"/>
        <v>126.75</v>
      </c>
      <c r="AG249" s="43">
        <f t="shared" si="34"/>
        <v>126.75</v>
      </c>
      <c r="AH249" s="43"/>
      <c r="AI249" s="26"/>
      <c r="AJ249" s="26"/>
      <c r="AK249" s="26"/>
      <c r="AL249" s="24"/>
      <c r="AM249" s="24"/>
      <c r="AN249" s="24"/>
      <c r="AO249" s="24"/>
      <c r="AP249" s="24"/>
    </row>
    <row r="250" spans="1:42" x14ac:dyDescent="0.25">
      <c r="A250" s="3"/>
      <c r="B250" s="6">
        <v>237</v>
      </c>
      <c r="C250" s="71">
        <f>IFERROR(VLOOKUP($B250,$P$14:$V$514,5,0),"")</f>
        <v>73030</v>
      </c>
      <c r="D250" s="68" t="str">
        <f>IFERROR(VLOOKUP($B250,$P$14:$V$514,4,0),"")</f>
        <v>Radiology</v>
      </c>
      <c r="E250" s="71" t="str">
        <f>IFERROR(VLOOKUP($B250,$P$14:$V$514,6,0),"")</f>
        <v>Xray Shoulder Complete minimum 3 Views - Radiologist Read</v>
      </c>
      <c r="F250" s="70">
        <f>IFERROR(VLOOKUP($B250,$P$14:$V$514,7,0),"")</f>
        <v>52.4</v>
      </c>
      <c r="G250" s="70">
        <f t="shared" si="29"/>
        <v>52.4</v>
      </c>
      <c r="H250" s="69">
        <f t="shared" si="30"/>
        <v>52.4</v>
      </c>
      <c r="I250" s="69">
        <f>IFERROR(VLOOKUP(B250,$P$14:$AH$514,VLOOKUP(I$11,$M$13:$N$23,2,0),0),"")</f>
        <v>48.21</v>
      </c>
      <c r="J250" s="5"/>
      <c r="K250" s="5"/>
      <c r="L250" s="5"/>
      <c r="M250" s="24"/>
      <c r="N250" s="24"/>
      <c r="O250" s="24"/>
      <c r="P250" s="44">
        <f>IFERROR(RANK(Q250,$Q$14:$Q$514,1),"")</f>
        <v>237</v>
      </c>
      <c r="Q250" s="39">
        <f t="shared" si="31"/>
        <v>1.0024999999999999</v>
      </c>
      <c r="R250" s="41"/>
      <c r="S250" s="41" t="s">
        <v>528</v>
      </c>
      <c r="T250" s="41">
        <v>73030</v>
      </c>
      <c r="U250" s="41" t="s">
        <v>251</v>
      </c>
      <c r="V250" s="41">
        <v>52.4</v>
      </c>
      <c r="W250" s="42">
        <v>48.21</v>
      </c>
      <c r="X250" s="42">
        <v>44.54</v>
      </c>
      <c r="Y250" s="42">
        <v>49.779999999999994</v>
      </c>
      <c r="Z250" s="42">
        <v>49.779999999999994</v>
      </c>
      <c r="AA250" s="43">
        <f t="shared" si="35"/>
        <v>44.54</v>
      </c>
      <c r="AB250" s="43">
        <f t="shared" si="33"/>
        <v>47.16</v>
      </c>
      <c r="AC250" s="43">
        <f t="shared" si="33"/>
        <v>26.2</v>
      </c>
      <c r="AD250" s="43">
        <f t="shared" si="32"/>
        <v>39.299999999999997</v>
      </c>
      <c r="AE250" s="43">
        <f t="shared" si="33"/>
        <v>26.2</v>
      </c>
      <c r="AF250" s="43">
        <f t="shared" si="33"/>
        <v>26.2</v>
      </c>
      <c r="AG250" s="43">
        <f t="shared" si="34"/>
        <v>26.2</v>
      </c>
      <c r="AH250" s="43"/>
      <c r="AI250" s="26"/>
      <c r="AJ250" s="26"/>
      <c r="AK250" s="26"/>
      <c r="AL250" s="24"/>
      <c r="AM250" s="24"/>
      <c r="AN250" s="24"/>
      <c r="AO250" s="24"/>
      <c r="AP250" s="24"/>
    </row>
    <row r="251" spans="1:42" x14ac:dyDescent="0.25">
      <c r="A251" s="3"/>
      <c r="B251" s="6">
        <v>238</v>
      </c>
      <c r="C251" s="71">
        <f>IFERROR(VLOOKUP($B251,$P$14:$V$514,5,0),"")</f>
        <v>73030</v>
      </c>
      <c r="D251" s="68" t="str">
        <f>IFERROR(VLOOKUP($B251,$P$14:$V$514,4,0),"")</f>
        <v>Radiology</v>
      </c>
      <c r="E251" s="71" t="str">
        <f>IFERROR(VLOOKUP($B251,$P$14:$V$514,6,0),"")</f>
        <v>Xray Shoulder  3 Views ea Bilateral</v>
      </c>
      <c r="F251" s="70">
        <f>IFERROR(VLOOKUP($B251,$P$14:$V$514,7,0),"")</f>
        <v>506.9</v>
      </c>
      <c r="G251" s="70">
        <f t="shared" si="29"/>
        <v>506.9</v>
      </c>
      <c r="H251" s="69">
        <f t="shared" si="30"/>
        <v>506.9</v>
      </c>
      <c r="I251" s="69">
        <f>IFERROR(VLOOKUP(B251,$P$14:$AH$514,VLOOKUP(I$11,$M$13:$N$23,2,0),0),"")</f>
        <v>466.35</v>
      </c>
      <c r="J251" s="5"/>
      <c r="K251" s="5"/>
      <c r="L251" s="5"/>
      <c r="M251" s="24"/>
      <c r="N251" s="24"/>
      <c r="O251" s="24"/>
      <c r="P251" s="44">
        <f>IFERROR(RANK(Q251,$Q$14:$Q$514,1),"")</f>
        <v>238</v>
      </c>
      <c r="Q251" s="39">
        <f t="shared" si="31"/>
        <v>1.00251</v>
      </c>
      <c r="R251" s="41"/>
      <c r="S251" s="41" t="s">
        <v>528</v>
      </c>
      <c r="T251" s="41">
        <v>73030</v>
      </c>
      <c r="U251" s="41" t="s">
        <v>252</v>
      </c>
      <c r="V251" s="41">
        <v>506.9</v>
      </c>
      <c r="W251" s="42">
        <v>466.35</v>
      </c>
      <c r="X251" s="42">
        <v>430.86499999999995</v>
      </c>
      <c r="Y251" s="42">
        <v>481.55499999999995</v>
      </c>
      <c r="Z251" s="42">
        <v>481.55499999999995</v>
      </c>
      <c r="AA251" s="43">
        <f t="shared" si="35"/>
        <v>430.86499999999995</v>
      </c>
      <c r="AB251" s="43">
        <f t="shared" si="33"/>
        <v>456.21</v>
      </c>
      <c r="AC251" s="43">
        <f t="shared" si="33"/>
        <v>253.45</v>
      </c>
      <c r="AD251" s="43">
        <f t="shared" si="32"/>
        <v>380.17499999999995</v>
      </c>
      <c r="AE251" s="43">
        <f t="shared" si="33"/>
        <v>253.45</v>
      </c>
      <c r="AF251" s="43">
        <f t="shared" si="33"/>
        <v>253.45</v>
      </c>
      <c r="AG251" s="43">
        <f t="shared" si="34"/>
        <v>253.45</v>
      </c>
      <c r="AH251" s="43"/>
      <c r="AI251" s="26"/>
      <c r="AJ251" s="26"/>
      <c r="AK251" s="26"/>
      <c r="AL251" s="24"/>
      <c r="AM251" s="24"/>
      <c r="AN251" s="24"/>
      <c r="AO251" s="24"/>
      <c r="AP251" s="24"/>
    </row>
    <row r="252" spans="1:42" x14ac:dyDescent="0.25">
      <c r="A252" s="3"/>
      <c r="B252" s="6">
        <v>239</v>
      </c>
      <c r="C252" s="71">
        <f>IFERROR(VLOOKUP($B252,$P$14:$V$514,5,0),"")</f>
        <v>73030</v>
      </c>
      <c r="D252" s="68" t="str">
        <f>IFERROR(VLOOKUP($B252,$P$14:$V$514,4,0),"")</f>
        <v>Radiology</v>
      </c>
      <c r="E252" s="71" t="str">
        <f>IFERROR(VLOOKUP($B252,$P$14:$V$514,6,0),"")</f>
        <v>Xray Shoulder  3 Views ea Bilateral - Radiologist Read</v>
      </c>
      <c r="F252" s="70">
        <f>IFERROR(VLOOKUP($B252,$P$14:$V$514,7,0),"")</f>
        <v>52.4</v>
      </c>
      <c r="G252" s="70">
        <f t="shared" si="29"/>
        <v>52.4</v>
      </c>
      <c r="H252" s="69">
        <f t="shared" si="30"/>
        <v>52.4</v>
      </c>
      <c r="I252" s="69">
        <f>IFERROR(VLOOKUP(B252,$P$14:$AH$514,VLOOKUP(I$11,$M$13:$N$23,2,0),0),"")</f>
        <v>48.21</v>
      </c>
      <c r="J252" s="5"/>
      <c r="K252" s="5"/>
      <c r="L252" s="5"/>
      <c r="M252" s="24"/>
      <c r="N252" s="24"/>
      <c r="O252" s="24"/>
      <c r="P252" s="44">
        <f>IFERROR(RANK(Q252,$Q$14:$Q$514,1),"")</f>
        <v>239</v>
      </c>
      <c r="Q252" s="39">
        <f t="shared" si="31"/>
        <v>1.0025200000000001</v>
      </c>
      <c r="R252" s="41"/>
      <c r="S252" s="41" t="s">
        <v>528</v>
      </c>
      <c r="T252" s="41">
        <v>73030</v>
      </c>
      <c r="U252" s="41" t="s">
        <v>253</v>
      </c>
      <c r="V252" s="41">
        <v>52.4</v>
      </c>
      <c r="W252" s="42">
        <v>48.21</v>
      </c>
      <c r="X252" s="42">
        <v>44.54</v>
      </c>
      <c r="Y252" s="42">
        <v>49.779999999999994</v>
      </c>
      <c r="Z252" s="42">
        <v>49.779999999999994</v>
      </c>
      <c r="AA252" s="43">
        <f t="shared" si="35"/>
        <v>44.54</v>
      </c>
      <c r="AB252" s="43">
        <f t="shared" si="33"/>
        <v>47.16</v>
      </c>
      <c r="AC252" s="43">
        <f t="shared" si="33"/>
        <v>26.2</v>
      </c>
      <c r="AD252" s="43">
        <f t="shared" si="32"/>
        <v>39.299999999999997</v>
      </c>
      <c r="AE252" s="43">
        <f t="shared" si="33"/>
        <v>26.2</v>
      </c>
      <c r="AF252" s="43">
        <f t="shared" si="33"/>
        <v>26.2</v>
      </c>
      <c r="AG252" s="43">
        <f t="shared" si="34"/>
        <v>26.2</v>
      </c>
      <c r="AH252" s="43"/>
      <c r="AI252" s="26"/>
      <c r="AJ252" s="26"/>
      <c r="AK252" s="26"/>
      <c r="AL252" s="24"/>
      <c r="AM252" s="24"/>
      <c r="AN252" s="24"/>
      <c r="AO252" s="24"/>
      <c r="AP252" s="24"/>
    </row>
    <row r="253" spans="1:42" x14ac:dyDescent="0.25">
      <c r="A253" s="3"/>
      <c r="B253" s="6">
        <v>240</v>
      </c>
      <c r="C253" s="71">
        <f>IFERROR(VLOOKUP($B253,$P$14:$V$514,5,0),"")</f>
        <v>73020</v>
      </c>
      <c r="D253" s="68" t="str">
        <f>IFERROR(VLOOKUP($B253,$P$14:$V$514,4,0),"")</f>
        <v>Radiology</v>
      </c>
      <c r="E253" s="71" t="str">
        <f>IFERROR(VLOOKUP($B253,$P$14:$V$514,6,0),"")</f>
        <v>Xray Shoulder 1 View</v>
      </c>
      <c r="F253" s="70">
        <f>IFERROR(VLOOKUP($B253,$P$14:$V$514,7,0),"")</f>
        <v>151.44999999999999</v>
      </c>
      <c r="G253" s="70">
        <f t="shared" si="29"/>
        <v>151.44999999999999</v>
      </c>
      <c r="H253" s="69">
        <f t="shared" si="30"/>
        <v>151.44999999999999</v>
      </c>
      <c r="I253" s="69">
        <f>IFERROR(VLOOKUP(B253,$P$14:$AH$514,VLOOKUP(I$11,$M$13:$N$23,2,0),0),"")</f>
        <v>139.33000000000001</v>
      </c>
      <c r="J253" s="5"/>
      <c r="K253" s="5"/>
      <c r="L253" s="5"/>
      <c r="M253" s="24"/>
      <c r="N253" s="24"/>
      <c r="O253" s="24"/>
      <c r="P253" s="44">
        <f>IFERROR(RANK(Q253,$Q$14:$Q$514,1),"")</f>
        <v>240</v>
      </c>
      <c r="Q253" s="39">
        <f t="shared" si="31"/>
        <v>1.0025299999999999</v>
      </c>
      <c r="R253" s="41"/>
      <c r="S253" s="41" t="s">
        <v>528</v>
      </c>
      <c r="T253" s="41">
        <v>73020</v>
      </c>
      <c r="U253" s="41" t="s">
        <v>254</v>
      </c>
      <c r="V253" s="41">
        <v>151.44999999999999</v>
      </c>
      <c r="W253" s="42">
        <v>139.33000000000001</v>
      </c>
      <c r="X253" s="42">
        <v>128.73249999999999</v>
      </c>
      <c r="Y253" s="42">
        <v>143.87749999999997</v>
      </c>
      <c r="Z253" s="42">
        <v>143.87749999999997</v>
      </c>
      <c r="AA253" s="43">
        <f t="shared" si="35"/>
        <v>128.73249999999999</v>
      </c>
      <c r="AB253" s="43">
        <f t="shared" si="33"/>
        <v>136.30500000000001</v>
      </c>
      <c r="AC253" s="43">
        <f t="shared" si="33"/>
        <v>75.724999999999994</v>
      </c>
      <c r="AD253" s="43">
        <f t="shared" si="32"/>
        <v>113.58749999999999</v>
      </c>
      <c r="AE253" s="43">
        <f t="shared" si="33"/>
        <v>75.724999999999994</v>
      </c>
      <c r="AF253" s="43">
        <f t="shared" si="33"/>
        <v>75.724999999999994</v>
      </c>
      <c r="AG253" s="43">
        <f t="shared" si="34"/>
        <v>75.724999999999994</v>
      </c>
      <c r="AH253" s="43"/>
      <c r="AI253" s="26"/>
      <c r="AJ253" s="26"/>
      <c r="AK253" s="26"/>
      <c r="AL253" s="24"/>
      <c r="AM253" s="24"/>
      <c r="AN253" s="24"/>
      <c r="AO253" s="24"/>
      <c r="AP253" s="24"/>
    </row>
    <row r="254" spans="1:42" x14ac:dyDescent="0.25">
      <c r="A254" s="3"/>
      <c r="B254" s="6">
        <v>241</v>
      </c>
      <c r="C254" s="71">
        <f>IFERROR(VLOOKUP($B254,$P$14:$V$514,5,0),"")</f>
        <v>73020</v>
      </c>
      <c r="D254" s="68" t="str">
        <f>IFERROR(VLOOKUP($B254,$P$14:$V$514,4,0),"")</f>
        <v>Radiology</v>
      </c>
      <c r="E254" s="71" t="str">
        <f>IFERROR(VLOOKUP($B254,$P$14:$V$514,6,0),"")</f>
        <v>Xray Shoulder 1 View - Radiologist Read</v>
      </c>
      <c r="F254" s="70">
        <f>IFERROR(VLOOKUP($B254,$P$14:$V$514,7,0),"")</f>
        <v>16.3</v>
      </c>
      <c r="G254" s="70">
        <f t="shared" si="29"/>
        <v>16.3</v>
      </c>
      <c r="H254" s="69">
        <f t="shared" si="30"/>
        <v>16.3</v>
      </c>
      <c r="I254" s="69">
        <f>IFERROR(VLOOKUP(B254,$P$14:$AH$514,VLOOKUP(I$11,$M$13:$N$23,2,0),0),"")</f>
        <v>15</v>
      </c>
      <c r="J254" s="5"/>
      <c r="K254" s="5"/>
      <c r="L254" s="5"/>
      <c r="M254" s="24"/>
      <c r="N254" s="24"/>
      <c r="O254" s="24"/>
      <c r="P254" s="44">
        <f>IFERROR(RANK(Q254,$Q$14:$Q$514,1),"")</f>
        <v>241</v>
      </c>
      <c r="Q254" s="39">
        <f t="shared" si="31"/>
        <v>1.00254</v>
      </c>
      <c r="R254" s="41"/>
      <c r="S254" s="41" t="s">
        <v>528</v>
      </c>
      <c r="T254" s="41">
        <v>73020</v>
      </c>
      <c r="U254" s="41" t="s">
        <v>255</v>
      </c>
      <c r="V254" s="41">
        <v>16.3</v>
      </c>
      <c r="W254" s="42">
        <v>15</v>
      </c>
      <c r="X254" s="42">
        <v>13.855</v>
      </c>
      <c r="Y254" s="42">
        <v>15.484999999999999</v>
      </c>
      <c r="Z254" s="42">
        <v>15.484999999999999</v>
      </c>
      <c r="AA254" s="43">
        <f t="shared" si="35"/>
        <v>13.855</v>
      </c>
      <c r="AB254" s="43">
        <f t="shared" si="33"/>
        <v>14.670000000000002</v>
      </c>
      <c r="AC254" s="43">
        <f t="shared" si="33"/>
        <v>8.15</v>
      </c>
      <c r="AD254" s="43">
        <f t="shared" si="32"/>
        <v>12.225000000000001</v>
      </c>
      <c r="AE254" s="43">
        <f t="shared" si="33"/>
        <v>8.15</v>
      </c>
      <c r="AF254" s="43">
        <f t="shared" si="33"/>
        <v>8.15</v>
      </c>
      <c r="AG254" s="43">
        <f t="shared" si="34"/>
        <v>8.15</v>
      </c>
      <c r="AH254" s="43"/>
      <c r="AI254" s="26"/>
      <c r="AJ254" s="26"/>
      <c r="AK254" s="26"/>
      <c r="AL254" s="24"/>
      <c r="AM254" s="24"/>
      <c r="AN254" s="24"/>
      <c r="AO254" s="24"/>
      <c r="AP254" s="24"/>
    </row>
    <row r="255" spans="1:42" x14ac:dyDescent="0.25">
      <c r="A255" s="3"/>
      <c r="B255" s="6">
        <v>242</v>
      </c>
      <c r="C255" s="71">
        <f>IFERROR(VLOOKUP($B255,$P$14:$V$514,5,0),"")</f>
        <v>73010</v>
      </c>
      <c r="D255" s="68" t="str">
        <f>IFERROR(VLOOKUP($B255,$P$14:$V$514,4,0),"")</f>
        <v>Radiology</v>
      </c>
      <c r="E255" s="71" t="str">
        <f>IFERROR(VLOOKUP($B255,$P$14:$V$514,6,0),"")</f>
        <v>Xray Scapula Min. 2 Views</v>
      </c>
      <c r="F255" s="70">
        <f>IFERROR(VLOOKUP($B255,$P$14:$V$514,7,0),"")</f>
        <v>215.85</v>
      </c>
      <c r="G255" s="70">
        <f t="shared" si="29"/>
        <v>215.85</v>
      </c>
      <c r="H255" s="69">
        <f t="shared" si="30"/>
        <v>215.85</v>
      </c>
      <c r="I255" s="69">
        <f>IFERROR(VLOOKUP(B255,$P$14:$AH$514,VLOOKUP(I$11,$M$13:$N$23,2,0),0),"")</f>
        <v>198.58</v>
      </c>
      <c r="J255" s="5"/>
      <c r="K255" s="5"/>
      <c r="L255" s="5"/>
      <c r="M255" s="24"/>
      <c r="N255" s="24"/>
      <c r="O255" s="24"/>
      <c r="P255" s="44">
        <f>IFERROR(RANK(Q255,$Q$14:$Q$514,1),"")</f>
        <v>242</v>
      </c>
      <c r="Q255" s="39">
        <f t="shared" si="31"/>
        <v>1.0025500000000001</v>
      </c>
      <c r="R255" s="41"/>
      <c r="S255" s="41" t="s">
        <v>528</v>
      </c>
      <c r="T255" s="41">
        <v>73010</v>
      </c>
      <c r="U255" s="41" t="s">
        <v>256</v>
      </c>
      <c r="V255" s="41">
        <v>215.85</v>
      </c>
      <c r="W255" s="42">
        <v>198.58</v>
      </c>
      <c r="X255" s="42">
        <v>183.4725</v>
      </c>
      <c r="Y255" s="42">
        <v>205.05749999999998</v>
      </c>
      <c r="Z255" s="42">
        <v>205.05749999999998</v>
      </c>
      <c r="AA255" s="43">
        <f t="shared" si="35"/>
        <v>183.4725</v>
      </c>
      <c r="AB255" s="43">
        <f t="shared" si="33"/>
        <v>194.26499999999999</v>
      </c>
      <c r="AC255" s="43">
        <f t="shared" si="33"/>
        <v>107.925</v>
      </c>
      <c r="AD255" s="43">
        <f t="shared" si="32"/>
        <v>161.88749999999999</v>
      </c>
      <c r="AE255" s="43">
        <f t="shared" si="33"/>
        <v>107.925</v>
      </c>
      <c r="AF255" s="43">
        <f t="shared" si="33"/>
        <v>107.925</v>
      </c>
      <c r="AG255" s="43">
        <f t="shared" si="34"/>
        <v>107.925</v>
      </c>
      <c r="AH255" s="43"/>
      <c r="AI255" s="26"/>
      <c r="AJ255" s="26"/>
      <c r="AK255" s="26"/>
      <c r="AL255" s="24"/>
      <c r="AM255" s="24"/>
      <c r="AN255" s="24"/>
      <c r="AO255" s="24"/>
      <c r="AP255" s="24"/>
    </row>
    <row r="256" spans="1:42" x14ac:dyDescent="0.25">
      <c r="A256" s="3"/>
      <c r="B256" s="6">
        <v>243</v>
      </c>
      <c r="C256" s="71">
        <f>IFERROR(VLOOKUP($B256,$P$14:$V$514,5,0),"")</f>
        <v>73010</v>
      </c>
      <c r="D256" s="68" t="str">
        <f>IFERROR(VLOOKUP($B256,$P$14:$V$514,4,0),"")</f>
        <v>Radiology</v>
      </c>
      <c r="E256" s="71" t="str">
        <f>IFERROR(VLOOKUP($B256,$P$14:$V$514,6,0),"")</f>
        <v>Xray Scapula Min. 2 Views - Radiologist Read</v>
      </c>
      <c r="F256" s="70">
        <f>IFERROR(VLOOKUP($B256,$P$14:$V$514,7,0),"")</f>
        <v>21.6</v>
      </c>
      <c r="G256" s="70">
        <f t="shared" si="29"/>
        <v>21.6</v>
      </c>
      <c r="H256" s="69">
        <f t="shared" si="30"/>
        <v>21.6</v>
      </c>
      <c r="I256" s="69">
        <f>IFERROR(VLOOKUP(B256,$P$14:$AH$514,VLOOKUP(I$11,$M$13:$N$23,2,0),0),"")</f>
        <v>19.87</v>
      </c>
      <c r="J256" s="5"/>
      <c r="K256" s="5"/>
      <c r="L256" s="5"/>
      <c r="M256" s="24"/>
      <c r="N256" s="24"/>
      <c r="O256" s="24"/>
      <c r="P256" s="44">
        <f>IFERROR(RANK(Q256,$Q$14:$Q$514,1),"")</f>
        <v>243</v>
      </c>
      <c r="Q256" s="39">
        <f t="shared" si="31"/>
        <v>1.0025599999999999</v>
      </c>
      <c r="R256" s="41"/>
      <c r="S256" s="41" t="s">
        <v>528</v>
      </c>
      <c r="T256" s="41">
        <v>73010</v>
      </c>
      <c r="U256" s="41" t="s">
        <v>257</v>
      </c>
      <c r="V256" s="41">
        <v>21.6</v>
      </c>
      <c r="W256" s="42">
        <v>19.87</v>
      </c>
      <c r="X256" s="42">
        <v>18.36</v>
      </c>
      <c r="Y256" s="42">
        <v>20.52</v>
      </c>
      <c r="Z256" s="42">
        <v>20.52</v>
      </c>
      <c r="AA256" s="43">
        <f t="shared" si="35"/>
        <v>18.36</v>
      </c>
      <c r="AB256" s="43">
        <f t="shared" si="33"/>
        <v>19.440000000000001</v>
      </c>
      <c r="AC256" s="43">
        <f t="shared" si="33"/>
        <v>10.8</v>
      </c>
      <c r="AD256" s="43">
        <f t="shared" si="32"/>
        <v>16.200000000000003</v>
      </c>
      <c r="AE256" s="43">
        <f t="shared" si="33"/>
        <v>10.8</v>
      </c>
      <c r="AF256" s="43">
        <f t="shared" si="33"/>
        <v>10.8</v>
      </c>
      <c r="AG256" s="43">
        <f t="shared" si="34"/>
        <v>10.8</v>
      </c>
      <c r="AH256" s="43"/>
      <c r="AI256" s="26"/>
      <c r="AJ256" s="26"/>
      <c r="AK256" s="26"/>
      <c r="AL256" s="24"/>
      <c r="AM256" s="24"/>
      <c r="AN256" s="24"/>
      <c r="AO256" s="24"/>
      <c r="AP256" s="24"/>
    </row>
    <row r="257" spans="1:42" x14ac:dyDescent="0.25">
      <c r="A257" s="3"/>
      <c r="B257" s="6">
        <v>244</v>
      </c>
      <c r="C257" s="71">
        <f>IFERROR(VLOOKUP($B257,$P$14:$V$514,5,0),"")</f>
        <v>73010</v>
      </c>
      <c r="D257" s="68" t="str">
        <f>IFERROR(VLOOKUP($B257,$P$14:$V$514,4,0),"")</f>
        <v>Radiology</v>
      </c>
      <c r="E257" s="71" t="str">
        <f>IFERROR(VLOOKUP($B257,$P$14:$V$514,6,0),"")</f>
        <v>Xray Scapula 1 View</v>
      </c>
      <c r="F257" s="70">
        <f>IFERROR(VLOOKUP($B257,$P$14:$V$514,7,0),"")</f>
        <v>151.44999999999999</v>
      </c>
      <c r="G257" s="70">
        <f t="shared" si="29"/>
        <v>151.44999999999999</v>
      </c>
      <c r="H257" s="69">
        <f t="shared" si="30"/>
        <v>151.44999999999999</v>
      </c>
      <c r="I257" s="69">
        <f>IFERROR(VLOOKUP(B257,$P$14:$AH$514,VLOOKUP(I$11,$M$13:$N$23,2,0),0),"")</f>
        <v>139.33000000000001</v>
      </c>
      <c r="J257" s="5"/>
      <c r="K257" s="5"/>
      <c r="L257" s="5"/>
      <c r="M257" s="24"/>
      <c r="N257" s="24"/>
      <c r="O257" s="24"/>
      <c r="P257" s="44">
        <f>IFERROR(RANK(Q257,$Q$14:$Q$514,1),"")</f>
        <v>244</v>
      </c>
      <c r="Q257" s="39">
        <f t="shared" si="31"/>
        <v>1.00257</v>
      </c>
      <c r="R257" s="41"/>
      <c r="S257" s="41" t="s">
        <v>528</v>
      </c>
      <c r="T257" s="41">
        <v>73010</v>
      </c>
      <c r="U257" s="41" t="s">
        <v>258</v>
      </c>
      <c r="V257" s="41">
        <v>151.44999999999999</v>
      </c>
      <c r="W257" s="42">
        <v>139.33000000000001</v>
      </c>
      <c r="X257" s="42">
        <v>128.73249999999999</v>
      </c>
      <c r="Y257" s="42">
        <v>143.87749999999997</v>
      </c>
      <c r="Z257" s="42">
        <v>143.87749999999997</v>
      </c>
      <c r="AA257" s="43">
        <f t="shared" si="35"/>
        <v>128.73249999999999</v>
      </c>
      <c r="AB257" s="43">
        <f t="shared" si="33"/>
        <v>136.30500000000001</v>
      </c>
      <c r="AC257" s="43">
        <f t="shared" si="33"/>
        <v>75.724999999999994</v>
      </c>
      <c r="AD257" s="43">
        <f t="shared" si="32"/>
        <v>113.58749999999999</v>
      </c>
      <c r="AE257" s="43">
        <f t="shared" si="33"/>
        <v>75.724999999999994</v>
      </c>
      <c r="AF257" s="43">
        <f t="shared" si="33"/>
        <v>75.724999999999994</v>
      </c>
      <c r="AG257" s="43">
        <f t="shared" si="34"/>
        <v>75.724999999999994</v>
      </c>
      <c r="AH257" s="43"/>
      <c r="AI257" s="26"/>
      <c r="AJ257" s="26"/>
      <c r="AK257" s="26"/>
      <c r="AL257" s="24"/>
      <c r="AM257" s="24"/>
      <c r="AN257" s="24"/>
      <c r="AO257" s="24"/>
      <c r="AP257" s="24"/>
    </row>
    <row r="258" spans="1:42" x14ac:dyDescent="0.25">
      <c r="A258" s="3"/>
      <c r="B258" s="6">
        <v>245</v>
      </c>
      <c r="C258" s="71">
        <f>IFERROR(VLOOKUP($B258,$P$14:$V$514,5,0),"")</f>
        <v>73010</v>
      </c>
      <c r="D258" s="68" t="str">
        <f>IFERROR(VLOOKUP($B258,$P$14:$V$514,4,0),"")</f>
        <v>Radiology</v>
      </c>
      <c r="E258" s="71" t="str">
        <f>IFERROR(VLOOKUP($B258,$P$14:$V$514,6,0),"")</f>
        <v>Xray Scapula 1 View - Radiologist Read</v>
      </c>
      <c r="F258" s="70">
        <f>IFERROR(VLOOKUP($B258,$P$14:$V$514,7,0),"")</f>
        <v>16.3</v>
      </c>
      <c r="G258" s="70">
        <f t="shared" si="29"/>
        <v>16.3</v>
      </c>
      <c r="H258" s="69">
        <f t="shared" si="30"/>
        <v>16.3</v>
      </c>
      <c r="I258" s="69">
        <f>IFERROR(VLOOKUP(B258,$P$14:$AH$514,VLOOKUP(I$11,$M$13:$N$23,2,0),0),"")</f>
        <v>15</v>
      </c>
      <c r="J258" s="5"/>
      <c r="K258" s="5"/>
      <c r="L258" s="5"/>
      <c r="M258" s="24"/>
      <c r="N258" s="24"/>
      <c r="O258" s="24"/>
      <c r="P258" s="44">
        <f>IFERROR(RANK(Q258,$Q$14:$Q$514,1),"")</f>
        <v>245</v>
      </c>
      <c r="Q258" s="39">
        <f t="shared" si="31"/>
        <v>1.00258</v>
      </c>
      <c r="R258" s="41"/>
      <c r="S258" s="41" t="s">
        <v>528</v>
      </c>
      <c r="T258" s="41">
        <v>73010</v>
      </c>
      <c r="U258" s="41" t="s">
        <v>259</v>
      </c>
      <c r="V258" s="41">
        <v>16.3</v>
      </c>
      <c r="W258" s="42">
        <v>15</v>
      </c>
      <c r="X258" s="42">
        <v>13.855</v>
      </c>
      <c r="Y258" s="42">
        <v>15.484999999999999</v>
      </c>
      <c r="Z258" s="42">
        <v>15.484999999999999</v>
      </c>
      <c r="AA258" s="43">
        <f t="shared" si="35"/>
        <v>13.855</v>
      </c>
      <c r="AB258" s="43">
        <f t="shared" si="33"/>
        <v>14.670000000000002</v>
      </c>
      <c r="AC258" s="43">
        <f t="shared" si="33"/>
        <v>8.15</v>
      </c>
      <c r="AD258" s="43">
        <f t="shared" si="32"/>
        <v>12.225000000000001</v>
      </c>
      <c r="AE258" s="43">
        <f t="shared" si="33"/>
        <v>8.15</v>
      </c>
      <c r="AF258" s="43">
        <f t="shared" si="33"/>
        <v>8.15</v>
      </c>
      <c r="AG258" s="43">
        <f t="shared" si="34"/>
        <v>8.15</v>
      </c>
      <c r="AH258" s="43"/>
      <c r="AI258" s="26"/>
      <c r="AJ258" s="26"/>
      <c r="AK258" s="26"/>
      <c r="AL258" s="24"/>
      <c r="AM258" s="24"/>
      <c r="AN258" s="24"/>
      <c r="AO258" s="24"/>
      <c r="AP258" s="24"/>
    </row>
    <row r="259" spans="1:42" x14ac:dyDescent="0.25">
      <c r="A259" s="3"/>
      <c r="B259" s="6">
        <v>246</v>
      </c>
      <c r="C259" s="71">
        <f>IFERROR(VLOOKUP($B259,$P$14:$V$514,5,0),"")</f>
        <v>73050</v>
      </c>
      <c r="D259" s="68" t="str">
        <f>IFERROR(VLOOKUP($B259,$P$14:$V$514,4,0),"")</f>
        <v>Radiology</v>
      </c>
      <c r="E259" s="71" t="str">
        <f>IFERROR(VLOOKUP($B259,$P$14:$V$514,6,0),"")</f>
        <v>Xray AC Joint Bilateral</v>
      </c>
      <c r="F259" s="70">
        <f>IFERROR(VLOOKUP($B259,$P$14:$V$514,7,0),"")</f>
        <v>248.05</v>
      </c>
      <c r="G259" s="70">
        <f t="shared" si="29"/>
        <v>248.05</v>
      </c>
      <c r="H259" s="69">
        <f t="shared" si="30"/>
        <v>248.05</v>
      </c>
      <c r="I259" s="69">
        <f>IFERROR(VLOOKUP(B259,$P$14:$AH$514,VLOOKUP(I$11,$M$13:$N$23,2,0),0),"")</f>
        <v>228.21</v>
      </c>
      <c r="J259" s="5"/>
      <c r="K259" s="5"/>
      <c r="L259" s="5"/>
      <c r="M259" s="24"/>
      <c r="N259" s="24"/>
      <c r="O259" s="24"/>
      <c r="P259" s="44">
        <f>IFERROR(RANK(Q259,$Q$14:$Q$514,1),"")</f>
        <v>246</v>
      </c>
      <c r="Q259" s="39">
        <f t="shared" si="31"/>
        <v>1.0025900000000001</v>
      </c>
      <c r="R259" s="41"/>
      <c r="S259" s="41" t="s">
        <v>528</v>
      </c>
      <c r="T259" s="41">
        <v>73050</v>
      </c>
      <c r="U259" s="41" t="s">
        <v>260</v>
      </c>
      <c r="V259" s="41">
        <v>248.05</v>
      </c>
      <c r="W259" s="42">
        <v>228.21</v>
      </c>
      <c r="X259" s="42">
        <v>210.8425</v>
      </c>
      <c r="Y259" s="42">
        <v>235.64750000000001</v>
      </c>
      <c r="Z259" s="42">
        <v>235.64750000000001</v>
      </c>
      <c r="AA259" s="43">
        <f t="shared" si="35"/>
        <v>210.8425</v>
      </c>
      <c r="AB259" s="43">
        <f t="shared" si="33"/>
        <v>223.245</v>
      </c>
      <c r="AC259" s="43">
        <f t="shared" si="33"/>
        <v>124.02500000000001</v>
      </c>
      <c r="AD259" s="43">
        <f t="shared" si="32"/>
        <v>186.03750000000002</v>
      </c>
      <c r="AE259" s="43">
        <f t="shared" si="33"/>
        <v>124.02500000000001</v>
      </c>
      <c r="AF259" s="43">
        <f t="shared" si="33"/>
        <v>124.02500000000001</v>
      </c>
      <c r="AG259" s="43">
        <f t="shared" si="34"/>
        <v>124.02500000000001</v>
      </c>
      <c r="AH259" s="43"/>
      <c r="AI259" s="26"/>
      <c r="AJ259" s="26"/>
      <c r="AK259" s="26"/>
      <c r="AL259" s="24"/>
      <c r="AM259" s="24"/>
      <c r="AN259" s="24"/>
      <c r="AO259" s="24"/>
      <c r="AP259" s="24"/>
    </row>
    <row r="260" spans="1:42" x14ac:dyDescent="0.25">
      <c r="A260" s="3"/>
      <c r="B260" s="6">
        <v>247</v>
      </c>
      <c r="C260" s="71">
        <f>IFERROR(VLOOKUP($B260,$P$14:$V$514,5,0),"")</f>
        <v>73050</v>
      </c>
      <c r="D260" s="68" t="str">
        <f>IFERROR(VLOOKUP($B260,$P$14:$V$514,4,0),"")</f>
        <v>Radiology</v>
      </c>
      <c r="E260" s="71" t="str">
        <f>IFERROR(VLOOKUP($B260,$P$14:$V$514,6,0),"")</f>
        <v>Xray AC Joint Bilateral - Radiologist Read</v>
      </c>
      <c r="F260" s="70">
        <f>IFERROR(VLOOKUP($B260,$P$14:$V$514,7,0),"")</f>
        <v>23.6</v>
      </c>
      <c r="G260" s="70">
        <f t="shared" si="29"/>
        <v>23.6</v>
      </c>
      <c r="H260" s="69">
        <f t="shared" si="30"/>
        <v>23.6</v>
      </c>
      <c r="I260" s="69">
        <f>IFERROR(VLOOKUP(B260,$P$14:$AH$514,VLOOKUP(I$11,$M$13:$N$23,2,0),0),"")</f>
        <v>21.71</v>
      </c>
      <c r="J260" s="5"/>
      <c r="K260" s="5"/>
      <c r="L260" s="5"/>
      <c r="M260" s="24"/>
      <c r="N260" s="24"/>
      <c r="O260" s="24"/>
      <c r="P260" s="44">
        <f>IFERROR(RANK(Q260,$Q$14:$Q$514,1),"")</f>
        <v>247</v>
      </c>
      <c r="Q260" s="39">
        <f t="shared" si="31"/>
        <v>1.0025999999999999</v>
      </c>
      <c r="R260" s="41"/>
      <c r="S260" s="41" t="s">
        <v>528</v>
      </c>
      <c r="T260" s="41">
        <v>73050</v>
      </c>
      <c r="U260" s="41" t="s">
        <v>261</v>
      </c>
      <c r="V260" s="41">
        <v>23.6</v>
      </c>
      <c r="W260" s="42">
        <v>21.71</v>
      </c>
      <c r="X260" s="42">
        <v>20.060000000000002</v>
      </c>
      <c r="Y260" s="42">
        <v>22.42</v>
      </c>
      <c r="Z260" s="42">
        <v>22.42</v>
      </c>
      <c r="AA260" s="43">
        <f t="shared" si="35"/>
        <v>20.060000000000002</v>
      </c>
      <c r="AB260" s="43">
        <f t="shared" si="33"/>
        <v>21.240000000000002</v>
      </c>
      <c r="AC260" s="43">
        <f t="shared" si="33"/>
        <v>11.8</v>
      </c>
      <c r="AD260" s="43">
        <f t="shared" si="32"/>
        <v>17.700000000000003</v>
      </c>
      <c r="AE260" s="43">
        <f t="shared" si="33"/>
        <v>11.8</v>
      </c>
      <c r="AF260" s="43">
        <f t="shared" si="33"/>
        <v>11.8</v>
      </c>
      <c r="AG260" s="43">
        <f t="shared" si="34"/>
        <v>11.8</v>
      </c>
      <c r="AH260" s="43"/>
      <c r="AI260" s="26"/>
      <c r="AJ260" s="26"/>
      <c r="AK260" s="26"/>
      <c r="AL260" s="24"/>
      <c r="AM260" s="24"/>
      <c r="AN260" s="24"/>
      <c r="AO260" s="24"/>
      <c r="AP260" s="24"/>
    </row>
    <row r="261" spans="1:42" x14ac:dyDescent="0.25">
      <c r="A261" s="3"/>
      <c r="B261" s="6">
        <v>248</v>
      </c>
      <c r="C261" s="71">
        <f>IFERROR(VLOOKUP($B261,$P$14:$V$514,5,0),"")</f>
        <v>73000</v>
      </c>
      <c r="D261" s="68" t="str">
        <f>IFERROR(VLOOKUP($B261,$P$14:$V$514,4,0),"")</f>
        <v>Radiology</v>
      </c>
      <c r="E261" s="71" t="str">
        <f>IFERROR(VLOOKUP($B261,$P$14:$V$514,6,0),"")</f>
        <v>Xray Clavicle Complete 2 Views</v>
      </c>
      <c r="F261" s="70">
        <f>IFERROR(VLOOKUP($B261,$P$14:$V$514,7,0),"")</f>
        <v>170.85</v>
      </c>
      <c r="G261" s="70">
        <f t="shared" si="29"/>
        <v>170.85</v>
      </c>
      <c r="H261" s="69">
        <f t="shared" si="30"/>
        <v>170.85</v>
      </c>
      <c r="I261" s="69">
        <f>IFERROR(VLOOKUP(B261,$P$14:$AH$514,VLOOKUP(I$11,$M$13:$N$23,2,0),0),"")</f>
        <v>157.18</v>
      </c>
      <c r="J261" s="5"/>
      <c r="K261" s="5"/>
      <c r="L261" s="5"/>
      <c r="M261" s="24"/>
      <c r="N261" s="24"/>
      <c r="O261" s="24"/>
      <c r="P261" s="44">
        <f>IFERROR(RANK(Q261,$Q$14:$Q$514,1),"")</f>
        <v>248</v>
      </c>
      <c r="Q261" s="39">
        <f t="shared" si="31"/>
        <v>1.00261</v>
      </c>
      <c r="R261" s="41"/>
      <c r="S261" s="41" t="s">
        <v>528</v>
      </c>
      <c r="T261" s="41">
        <v>73000</v>
      </c>
      <c r="U261" s="41" t="s">
        <v>262</v>
      </c>
      <c r="V261" s="41">
        <v>170.85</v>
      </c>
      <c r="W261" s="42">
        <v>157.18</v>
      </c>
      <c r="X261" s="42">
        <v>145.2225</v>
      </c>
      <c r="Y261" s="42">
        <v>162.30749999999998</v>
      </c>
      <c r="Z261" s="42">
        <v>162.30749999999998</v>
      </c>
      <c r="AA261" s="43">
        <f t="shared" si="35"/>
        <v>145.2225</v>
      </c>
      <c r="AB261" s="43">
        <f t="shared" si="33"/>
        <v>153.76499999999999</v>
      </c>
      <c r="AC261" s="43">
        <f t="shared" si="33"/>
        <v>85.424999999999997</v>
      </c>
      <c r="AD261" s="43">
        <f t="shared" si="32"/>
        <v>128.13749999999999</v>
      </c>
      <c r="AE261" s="43">
        <f t="shared" si="33"/>
        <v>85.424999999999997</v>
      </c>
      <c r="AF261" s="43">
        <f t="shared" si="33"/>
        <v>85.424999999999997</v>
      </c>
      <c r="AG261" s="43">
        <f t="shared" si="34"/>
        <v>85.424999999999997</v>
      </c>
      <c r="AH261" s="43"/>
      <c r="AI261" s="26"/>
      <c r="AJ261" s="26"/>
      <c r="AK261" s="26"/>
      <c r="AL261" s="24"/>
      <c r="AM261" s="24"/>
      <c r="AN261" s="24"/>
      <c r="AO261" s="24"/>
      <c r="AP261" s="24"/>
    </row>
    <row r="262" spans="1:42" x14ac:dyDescent="0.25">
      <c r="A262" s="3"/>
      <c r="B262" s="6">
        <v>249</v>
      </c>
      <c r="C262" s="71">
        <f>IFERROR(VLOOKUP($B262,$P$14:$V$514,5,0),"")</f>
        <v>73000</v>
      </c>
      <c r="D262" s="68" t="str">
        <f>IFERROR(VLOOKUP($B262,$P$14:$V$514,4,0),"")</f>
        <v>Radiology</v>
      </c>
      <c r="E262" s="71" t="str">
        <f>IFERROR(VLOOKUP($B262,$P$14:$V$514,6,0),"")</f>
        <v>Xray Clavicle Complete 2 Views - Radiologist Read</v>
      </c>
      <c r="F262" s="70">
        <f>IFERROR(VLOOKUP($B262,$P$14:$V$514,7,0),"")</f>
        <v>21.6</v>
      </c>
      <c r="G262" s="70">
        <f t="shared" si="29"/>
        <v>21.6</v>
      </c>
      <c r="H262" s="69">
        <f t="shared" si="30"/>
        <v>21.6</v>
      </c>
      <c r="I262" s="69">
        <f>IFERROR(VLOOKUP(B262,$P$14:$AH$514,VLOOKUP(I$11,$M$13:$N$23,2,0),0),"")</f>
        <v>19.87</v>
      </c>
      <c r="J262" s="5"/>
      <c r="K262" s="5"/>
      <c r="L262" s="5"/>
      <c r="M262" s="24"/>
      <c r="N262" s="24"/>
      <c r="O262" s="24"/>
      <c r="P262" s="44">
        <f>IFERROR(RANK(Q262,$Q$14:$Q$514,1),"")</f>
        <v>249</v>
      </c>
      <c r="Q262" s="39">
        <f t="shared" si="31"/>
        <v>1.0026200000000001</v>
      </c>
      <c r="R262" s="41"/>
      <c r="S262" s="41" t="s">
        <v>528</v>
      </c>
      <c r="T262" s="41">
        <v>73000</v>
      </c>
      <c r="U262" s="41" t="s">
        <v>263</v>
      </c>
      <c r="V262" s="41">
        <v>21.6</v>
      </c>
      <c r="W262" s="42">
        <v>19.87</v>
      </c>
      <c r="X262" s="42">
        <v>18.36</v>
      </c>
      <c r="Y262" s="42">
        <v>20.52</v>
      </c>
      <c r="Z262" s="42">
        <v>20.52</v>
      </c>
      <c r="AA262" s="43">
        <f t="shared" si="35"/>
        <v>18.36</v>
      </c>
      <c r="AB262" s="43">
        <f t="shared" si="33"/>
        <v>19.440000000000001</v>
      </c>
      <c r="AC262" s="43">
        <f t="shared" si="33"/>
        <v>10.8</v>
      </c>
      <c r="AD262" s="43">
        <f t="shared" si="32"/>
        <v>16.200000000000003</v>
      </c>
      <c r="AE262" s="43">
        <f t="shared" si="33"/>
        <v>10.8</v>
      </c>
      <c r="AF262" s="43">
        <f t="shared" si="33"/>
        <v>10.8</v>
      </c>
      <c r="AG262" s="43">
        <f t="shared" si="34"/>
        <v>10.8</v>
      </c>
      <c r="AH262" s="43"/>
      <c r="AI262" s="26"/>
      <c r="AJ262" s="26"/>
      <c r="AK262" s="26"/>
      <c r="AL262" s="24"/>
      <c r="AM262" s="24"/>
      <c r="AN262" s="24"/>
      <c r="AO262" s="24"/>
      <c r="AP262" s="24"/>
    </row>
    <row r="263" spans="1:42" x14ac:dyDescent="0.25">
      <c r="A263" s="3"/>
      <c r="B263" s="6">
        <v>250</v>
      </c>
      <c r="C263" s="71">
        <f>IFERROR(VLOOKUP($B263,$P$14:$V$514,5,0),"")</f>
        <v>73000</v>
      </c>
      <c r="D263" s="68" t="str">
        <f>IFERROR(VLOOKUP($B263,$P$14:$V$514,4,0),"")</f>
        <v>Radiology</v>
      </c>
      <c r="E263" s="71" t="str">
        <f>IFERROR(VLOOKUP($B263,$P$14:$V$514,6,0),"")</f>
        <v>Xray Clavicle 1 View</v>
      </c>
      <c r="F263" s="70">
        <f>IFERROR(VLOOKUP($B263,$P$14:$V$514,7,0),"")</f>
        <v>85.2</v>
      </c>
      <c r="G263" s="70">
        <f t="shared" si="29"/>
        <v>85.2</v>
      </c>
      <c r="H263" s="69">
        <f t="shared" si="30"/>
        <v>85.2</v>
      </c>
      <c r="I263" s="69">
        <f>IFERROR(VLOOKUP(B263,$P$14:$AH$514,VLOOKUP(I$11,$M$13:$N$23,2,0),0),"")</f>
        <v>78.38</v>
      </c>
      <c r="J263" s="5"/>
      <c r="K263" s="5"/>
      <c r="L263" s="5"/>
      <c r="M263" s="24"/>
      <c r="N263" s="24"/>
      <c r="O263" s="24"/>
      <c r="P263" s="44">
        <f>IFERROR(RANK(Q263,$Q$14:$Q$514,1),"")</f>
        <v>250</v>
      </c>
      <c r="Q263" s="39">
        <f t="shared" si="31"/>
        <v>1.0026299999999999</v>
      </c>
      <c r="R263" s="41"/>
      <c r="S263" s="41" t="s">
        <v>528</v>
      </c>
      <c r="T263" s="41">
        <v>73000</v>
      </c>
      <c r="U263" s="41" t="s">
        <v>264</v>
      </c>
      <c r="V263" s="41">
        <v>85.2</v>
      </c>
      <c r="W263" s="42">
        <v>78.38</v>
      </c>
      <c r="X263" s="42">
        <v>72.42</v>
      </c>
      <c r="Y263" s="42">
        <v>80.94</v>
      </c>
      <c r="Z263" s="42">
        <v>80.94</v>
      </c>
      <c r="AA263" s="43">
        <f t="shared" si="35"/>
        <v>72.42</v>
      </c>
      <c r="AB263" s="43">
        <f t="shared" si="33"/>
        <v>76.680000000000007</v>
      </c>
      <c r="AC263" s="43">
        <f t="shared" si="33"/>
        <v>42.6</v>
      </c>
      <c r="AD263" s="43">
        <f t="shared" si="32"/>
        <v>63.900000000000006</v>
      </c>
      <c r="AE263" s="43">
        <f t="shared" si="33"/>
        <v>42.6</v>
      </c>
      <c r="AF263" s="43">
        <f t="shared" si="33"/>
        <v>42.6</v>
      </c>
      <c r="AG263" s="43">
        <f t="shared" si="34"/>
        <v>42.6</v>
      </c>
      <c r="AH263" s="43"/>
      <c r="AI263" s="26"/>
      <c r="AJ263" s="26"/>
      <c r="AK263" s="26"/>
      <c r="AL263" s="24"/>
      <c r="AM263" s="24"/>
      <c r="AN263" s="24"/>
      <c r="AO263" s="24"/>
      <c r="AP263" s="24"/>
    </row>
    <row r="264" spans="1:42" x14ac:dyDescent="0.25">
      <c r="A264" s="3"/>
      <c r="B264" s="6">
        <v>251</v>
      </c>
      <c r="C264" s="71">
        <f>IFERROR(VLOOKUP($B264,$P$14:$V$514,5,0),"")</f>
        <v>73000</v>
      </c>
      <c r="D264" s="68" t="str">
        <f>IFERROR(VLOOKUP($B264,$P$14:$V$514,4,0),"")</f>
        <v>Radiology</v>
      </c>
      <c r="E264" s="71" t="str">
        <f>IFERROR(VLOOKUP($B264,$P$14:$V$514,6,0),"")</f>
        <v>Xray Clavicle 1 View - Radiologist Read</v>
      </c>
      <c r="F264" s="70">
        <f>IFERROR(VLOOKUP($B264,$P$14:$V$514,7,0),"")</f>
        <v>7.9</v>
      </c>
      <c r="G264" s="70">
        <f t="shared" si="29"/>
        <v>7.9</v>
      </c>
      <c r="H264" s="69">
        <f t="shared" si="30"/>
        <v>7.9</v>
      </c>
      <c r="I264" s="69">
        <f>IFERROR(VLOOKUP(B264,$P$14:$AH$514,VLOOKUP(I$11,$M$13:$N$23,2,0),0),"")</f>
        <v>7.27</v>
      </c>
      <c r="J264" s="5"/>
      <c r="K264" s="5"/>
      <c r="L264" s="5"/>
      <c r="M264" s="24"/>
      <c r="N264" s="24"/>
      <c r="O264" s="24"/>
      <c r="P264" s="44">
        <f>IFERROR(RANK(Q264,$Q$14:$Q$514,1),"")</f>
        <v>251</v>
      </c>
      <c r="Q264" s="39">
        <f t="shared" si="31"/>
        <v>1.00264</v>
      </c>
      <c r="R264" s="41"/>
      <c r="S264" s="41" t="s">
        <v>528</v>
      </c>
      <c r="T264" s="41">
        <v>73000</v>
      </c>
      <c r="U264" s="41" t="s">
        <v>265</v>
      </c>
      <c r="V264" s="41">
        <v>7.9</v>
      </c>
      <c r="W264" s="42">
        <v>7.27</v>
      </c>
      <c r="X264" s="42">
        <v>6.7149999999999999</v>
      </c>
      <c r="Y264" s="42">
        <v>7.5049999999999999</v>
      </c>
      <c r="Z264" s="42">
        <v>7.5049999999999999</v>
      </c>
      <c r="AA264" s="43">
        <f t="shared" si="35"/>
        <v>6.7149999999999999</v>
      </c>
      <c r="AB264" s="43">
        <f t="shared" si="33"/>
        <v>7.11</v>
      </c>
      <c r="AC264" s="43">
        <f t="shared" si="33"/>
        <v>3.95</v>
      </c>
      <c r="AD264" s="43">
        <f t="shared" si="32"/>
        <v>5.9250000000000007</v>
      </c>
      <c r="AE264" s="43">
        <f t="shared" si="33"/>
        <v>3.95</v>
      </c>
      <c r="AF264" s="43">
        <f t="shared" si="33"/>
        <v>3.95</v>
      </c>
      <c r="AG264" s="43">
        <f t="shared" si="34"/>
        <v>3.95</v>
      </c>
      <c r="AH264" s="43"/>
      <c r="AI264" s="26"/>
      <c r="AJ264" s="26"/>
      <c r="AK264" s="26"/>
      <c r="AL264" s="24"/>
      <c r="AM264" s="24"/>
      <c r="AN264" s="24"/>
      <c r="AO264" s="24"/>
      <c r="AP264" s="24"/>
    </row>
    <row r="265" spans="1:42" x14ac:dyDescent="0.25">
      <c r="A265" s="3"/>
      <c r="B265" s="6">
        <v>252</v>
      </c>
      <c r="C265" s="71">
        <f>IFERROR(VLOOKUP($B265,$P$14:$V$514,5,0),"")</f>
        <v>71130</v>
      </c>
      <c r="D265" s="68" t="str">
        <f>IFERROR(VLOOKUP($B265,$P$14:$V$514,4,0),"")</f>
        <v>Radiology</v>
      </c>
      <c r="E265" s="71" t="str">
        <f>IFERROR(VLOOKUP($B265,$P$14:$V$514,6,0),"")</f>
        <v>Xray Sternoclavicular Joint Bilateral</v>
      </c>
      <c r="F265" s="70">
        <f>IFERROR(VLOOKUP($B265,$P$14:$V$514,7,0),"")</f>
        <v>215.85</v>
      </c>
      <c r="G265" s="70">
        <f t="shared" si="29"/>
        <v>215.85</v>
      </c>
      <c r="H265" s="69">
        <f t="shared" si="30"/>
        <v>215.85</v>
      </c>
      <c r="I265" s="69">
        <f>IFERROR(VLOOKUP(B265,$P$14:$AH$514,VLOOKUP(I$11,$M$13:$N$23,2,0),0),"")</f>
        <v>198.58</v>
      </c>
      <c r="J265" s="5"/>
      <c r="K265" s="5"/>
      <c r="L265" s="5"/>
      <c r="M265" s="24"/>
      <c r="N265" s="24"/>
      <c r="O265" s="24"/>
      <c r="P265" s="44">
        <f>IFERROR(RANK(Q265,$Q$14:$Q$514,1),"")</f>
        <v>252</v>
      </c>
      <c r="Q265" s="39">
        <f t="shared" si="31"/>
        <v>1.00265</v>
      </c>
      <c r="R265" s="41"/>
      <c r="S265" s="41" t="s">
        <v>528</v>
      </c>
      <c r="T265" s="41">
        <v>71130</v>
      </c>
      <c r="U265" s="41" t="s">
        <v>266</v>
      </c>
      <c r="V265" s="41">
        <v>215.85</v>
      </c>
      <c r="W265" s="42">
        <v>198.58</v>
      </c>
      <c r="X265" s="42">
        <v>183.4725</v>
      </c>
      <c r="Y265" s="42">
        <v>205.05749999999998</v>
      </c>
      <c r="Z265" s="42">
        <v>205.05749999999998</v>
      </c>
      <c r="AA265" s="43">
        <f t="shared" si="35"/>
        <v>183.4725</v>
      </c>
      <c r="AB265" s="43">
        <f t="shared" si="33"/>
        <v>194.26499999999999</v>
      </c>
      <c r="AC265" s="43">
        <f t="shared" si="33"/>
        <v>107.925</v>
      </c>
      <c r="AD265" s="43">
        <f t="shared" si="32"/>
        <v>161.88749999999999</v>
      </c>
      <c r="AE265" s="43">
        <f t="shared" ref="AB265:AF316" si="36">$V265*AE$11</f>
        <v>107.925</v>
      </c>
      <c r="AF265" s="43">
        <f t="shared" si="36"/>
        <v>107.925</v>
      </c>
      <c r="AG265" s="43">
        <f t="shared" si="34"/>
        <v>107.925</v>
      </c>
      <c r="AH265" s="43"/>
      <c r="AI265" s="26"/>
      <c r="AJ265" s="26"/>
      <c r="AK265" s="26"/>
      <c r="AL265" s="24"/>
      <c r="AM265" s="24"/>
      <c r="AN265" s="24"/>
      <c r="AO265" s="24"/>
      <c r="AP265" s="24"/>
    </row>
    <row r="266" spans="1:42" x14ac:dyDescent="0.25">
      <c r="A266" s="3"/>
      <c r="B266" s="6">
        <v>253</v>
      </c>
      <c r="C266" s="71">
        <f>IFERROR(VLOOKUP($B266,$P$14:$V$514,5,0),"")</f>
        <v>71130</v>
      </c>
      <c r="D266" s="68" t="str">
        <f>IFERROR(VLOOKUP($B266,$P$14:$V$514,4,0),"")</f>
        <v>Radiology</v>
      </c>
      <c r="E266" s="71" t="str">
        <f>IFERROR(VLOOKUP($B266,$P$14:$V$514,6,0),"")</f>
        <v>Xray Sternoclavicular Joint Bilateral - Radiologist Read</v>
      </c>
      <c r="F266" s="70">
        <f>IFERROR(VLOOKUP($B266,$P$14:$V$514,7,0),"")</f>
        <v>21.6</v>
      </c>
      <c r="G266" s="70">
        <f t="shared" si="29"/>
        <v>21.6</v>
      </c>
      <c r="H266" s="69">
        <f t="shared" si="30"/>
        <v>21.6</v>
      </c>
      <c r="I266" s="69">
        <f>IFERROR(VLOOKUP(B266,$P$14:$AH$514,VLOOKUP(I$11,$M$13:$N$23,2,0),0),"")</f>
        <v>19.87</v>
      </c>
      <c r="J266" s="5"/>
      <c r="K266" s="5"/>
      <c r="L266" s="5"/>
      <c r="M266" s="24"/>
      <c r="N266" s="24"/>
      <c r="O266" s="24"/>
      <c r="P266" s="44">
        <f>IFERROR(RANK(Q266,$Q$14:$Q$514,1),"")</f>
        <v>253</v>
      </c>
      <c r="Q266" s="39">
        <f t="shared" si="31"/>
        <v>1.0026600000000001</v>
      </c>
      <c r="R266" s="41"/>
      <c r="S266" s="41" t="s">
        <v>528</v>
      </c>
      <c r="T266" s="41">
        <v>71130</v>
      </c>
      <c r="U266" s="41" t="s">
        <v>267</v>
      </c>
      <c r="V266" s="41">
        <v>21.6</v>
      </c>
      <c r="W266" s="42">
        <v>19.87</v>
      </c>
      <c r="X266" s="42">
        <v>18.36</v>
      </c>
      <c r="Y266" s="42">
        <v>20.52</v>
      </c>
      <c r="Z266" s="42">
        <v>20.52</v>
      </c>
      <c r="AA266" s="43">
        <f t="shared" si="35"/>
        <v>18.36</v>
      </c>
      <c r="AB266" s="43">
        <f t="shared" si="36"/>
        <v>19.440000000000001</v>
      </c>
      <c r="AC266" s="43">
        <f t="shared" si="36"/>
        <v>10.8</v>
      </c>
      <c r="AD266" s="43">
        <f t="shared" si="32"/>
        <v>16.200000000000003</v>
      </c>
      <c r="AE266" s="43">
        <f t="shared" si="36"/>
        <v>10.8</v>
      </c>
      <c r="AF266" s="43">
        <f t="shared" si="36"/>
        <v>10.8</v>
      </c>
      <c r="AG266" s="43">
        <f t="shared" si="34"/>
        <v>10.8</v>
      </c>
      <c r="AH266" s="43"/>
      <c r="AI266" s="26"/>
      <c r="AJ266" s="26"/>
      <c r="AK266" s="26"/>
      <c r="AL266" s="24"/>
      <c r="AM266" s="24"/>
      <c r="AN266" s="24"/>
      <c r="AO266" s="24"/>
      <c r="AP266" s="24"/>
    </row>
    <row r="267" spans="1:42" x14ac:dyDescent="0.25">
      <c r="A267" s="3"/>
      <c r="B267" s="6">
        <v>254</v>
      </c>
      <c r="C267" s="71">
        <f>IFERROR(VLOOKUP($B267,$P$14:$V$514,5,0),"")</f>
        <v>73501</v>
      </c>
      <c r="D267" s="68" t="str">
        <f>IFERROR(VLOOKUP($B267,$P$14:$V$514,4,0),"")</f>
        <v>Radiology</v>
      </c>
      <c r="E267" s="71" t="str">
        <f>IFERROR(VLOOKUP($B267,$P$14:$V$514,6,0),"")</f>
        <v>Xray Ulilateral Hip 1 View w/o Pelvis</v>
      </c>
      <c r="F267" s="70">
        <f>IFERROR(VLOOKUP($B267,$P$14:$V$514,7,0),"")</f>
        <v>181.8</v>
      </c>
      <c r="G267" s="70">
        <f t="shared" si="29"/>
        <v>181.8</v>
      </c>
      <c r="H267" s="69">
        <f t="shared" si="30"/>
        <v>181.8</v>
      </c>
      <c r="I267" s="69">
        <f>IFERROR(VLOOKUP(B267,$P$14:$AH$514,VLOOKUP(I$11,$M$13:$N$23,2,0),0),"")</f>
        <v>167.26</v>
      </c>
      <c r="J267" s="5"/>
      <c r="K267" s="5"/>
      <c r="L267" s="5"/>
      <c r="M267" s="24"/>
      <c r="N267" s="24"/>
      <c r="O267" s="24"/>
      <c r="P267" s="44">
        <f>IFERROR(RANK(Q267,$Q$14:$Q$514,1),"")</f>
        <v>254</v>
      </c>
      <c r="Q267" s="39">
        <f t="shared" si="31"/>
        <v>1.00267</v>
      </c>
      <c r="R267" s="41"/>
      <c r="S267" s="41" t="s">
        <v>528</v>
      </c>
      <c r="T267" s="41">
        <v>73501</v>
      </c>
      <c r="U267" s="41" t="s">
        <v>268</v>
      </c>
      <c r="V267" s="41">
        <v>181.8</v>
      </c>
      <c r="W267" s="42">
        <v>167.26</v>
      </c>
      <c r="X267" s="42">
        <v>154.53</v>
      </c>
      <c r="Y267" s="42">
        <v>172.71</v>
      </c>
      <c r="Z267" s="42">
        <v>172.71</v>
      </c>
      <c r="AA267" s="43">
        <f t="shared" si="35"/>
        <v>154.53</v>
      </c>
      <c r="AB267" s="43">
        <f t="shared" si="36"/>
        <v>163.62</v>
      </c>
      <c r="AC267" s="43">
        <f t="shared" si="36"/>
        <v>90.9</v>
      </c>
      <c r="AD267" s="43">
        <f t="shared" si="32"/>
        <v>136.35000000000002</v>
      </c>
      <c r="AE267" s="43">
        <f t="shared" si="36"/>
        <v>90.9</v>
      </c>
      <c r="AF267" s="43">
        <f t="shared" si="36"/>
        <v>90.9</v>
      </c>
      <c r="AG267" s="43">
        <f t="shared" si="34"/>
        <v>90.9</v>
      </c>
      <c r="AH267" s="43"/>
      <c r="AI267" s="26"/>
      <c r="AJ267" s="26"/>
      <c r="AK267" s="26"/>
      <c r="AL267" s="24"/>
      <c r="AM267" s="24"/>
      <c r="AN267" s="24"/>
      <c r="AO267" s="24"/>
      <c r="AP267" s="24"/>
    </row>
    <row r="268" spans="1:42" x14ac:dyDescent="0.25">
      <c r="A268" s="3"/>
      <c r="B268" s="6">
        <v>255</v>
      </c>
      <c r="C268" s="71">
        <f>IFERROR(VLOOKUP($B268,$P$14:$V$514,5,0),"")</f>
        <v>73501</v>
      </c>
      <c r="D268" s="68" t="str">
        <f>IFERROR(VLOOKUP($B268,$P$14:$V$514,4,0),"")</f>
        <v>Radiology</v>
      </c>
      <c r="E268" s="71" t="str">
        <f>IFERROR(VLOOKUP($B268,$P$14:$V$514,6,0),"")</f>
        <v>Xray Ulilateral Hip 1 View  w/o Pelvis- Radiologist Read</v>
      </c>
      <c r="F268" s="70">
        <f>IFERROR(VLOOKUP($B268,$P$14:$V$514,7,0),"")</f>
        <v>18.899999999999999</v>
      </c>
      <c r="G268" s="70">
        <f t="shared" si="29"/>
        <v>18.899999999999999</v>
      </c>
      <c r="H268" s="69">
        <f t="shared" si="30"/>
        <v>18.899999999999999</v>
      </c>
      <c r="I268" s="69">
        <f>IFERROR(VLOOKUP(B268,$P$14:$AH$514,VLOOKUP(I$11,$M$13:$N$23,2,0),0),"")</f>
        <v>17.39</v>
      </c>
      <c r="J268" s="5"/>
      <c r="K268" s="5"/>
      <c r="L268" s="5"/>
      <c r="M268" s="24"/>
      <c r="N268" s="24"/>
      <c r="O268" s="24"/>
      <c r="P268" s="44">
        <f>IFERROR(RANK(Q268,$Q$14:$Q$514,1),"")</f>
        <v>255</v>
      </c>
      <c r="Q268" s="39">
        <f t="shared" si="31"/>
        <v>1.00268</v>
      </c>
      <c r="R268" s="41"/>
      <c r="S268" s="41" t="s">
        <v>528</v>
      </c>
      <c r="T268" s="41">
        <v>73501</v>
      </c>
      <c r="U268" s="41" t="s">
        <v>269</v>
      </c>
      <c r="V268" s="41">
        <v>18.899999999999999</v>
      </c>
      <c r="W268" s="42">
        <v>17.39</v>
      </c>
      <c r="X268" s="42">
        <v>16.064999999999998</v>
      </c>
      <c r="Y268" s="42">
        <v>17.954999999999998</v>
      </c>
      <c r="Z268" s="42">
        <v>17.954999999999998</v>
      </c>
      <c r="AA268" s="43">
        <f t="shared" si="35"/>
        <v>16.064999999999998</v>
      </c>
      <c r="AB268" s="43">
        <f t="shared" si="36"/>
        <v>17.009999999999998</v>
      </c>
      <c r="AC268" s="43">
        <f t="shared" si="36"/>
        <v>9.4499999999999993</v>
      </c>
      <c r="AD268" s="43">
        <f t="shared" si="32"/>
        <v>14.174999999999999</v>
      </c>
      <c r="AE268" s="43">
        <f t="shared" si="36"/>
        <v>9.4499999999999993</v>
      </c>
      <c r="AF268" s="43">
        <f t="shared" si="36"/>
        <v>9.4499999999999993</v>
      </c>
      <c r="AG268" s="43">
        <f t="shared" si="34"/>
        <v>9.4499999999999993</v>
      </c>
      <c r="AH268" s="43"/>
      <c r="AI268" s="26"/>
      <c r="AJ268" s="26"/>
      <c r="AK268" s="26"/>
      <c r="AL268" s="24"/>
      <c r="AM268" s="24"/>
      <c r="AN268" s="24"/>
      <c r="AO268" s="24"/>
      <c r="AP268" s="24"/>
    </row>
    <row r="269" spans="1:42" x14ac:dyDescent="0.25">
      <c r="A269" s="3"/>
      <c r="B269" s="6">
        <v>256</v>
      </c>
      <c r="C269" s="71">
        <f>IFERROR(VLOOKUP($B269,$P$14:$V$514,5,0),"")</f>
        <v>73501</v>
      </c>
      <c r="D269" s="68" t="str">
        <f>IFERROR(VLOOKUP($B269,$P$14:$V$514,4,0),"")</f>
        <v>Radiology</v>
      </c>
      <c r="E269" s="71" t="str">
        <f>IFERROR(VLOOKUP($B269,$P$14:$V$514,6,0),"")</f>
        <v>Xray Ulilateral Hip 1 View with Pelvis</v>
      </c>
      <c r="F269" s="70">
        <f>IFERROR(VLOOKUP($B269,$P$14:$V$514,7,0),"")</f>
        <v>363.6</v>
      </c>
      <c r="G269" s="70">
        <f t="shared" si="29"/>
        <v>363.6</v>
      </c>
      <c r="H269" s="69">
        <f t="shared" si="30"/>
        <v>363.6</v>
      </c>
      <c r="I269" s="69">
        <f>IFERROR(VLOOKUP(B269,$P$14:$AH$514,VLOOKUP(I$11,$M$13:$N$23,2,0),0),"")</f>
        <v>334.51</v>
      </c>
      <c r="J269" s="5"/>
      <c r="K269" s="5"/>
      <c r="L269" s="5"/>
      <c r="M269" s="24"/>
      <c r="N269" s="24"/>
      <c r="O269" s="24"/>
      <c r="P269" s="44">
        <f>IFERROR(RANK(Q269,$Q$14:$Q$514,1),"")</f>
        <v>256</v>
      </c>
      <c r="Q269" s="39">
        <f t="shared" si="31"/>
        <v>1.0026900000000001</v>
      </c>
      <c r="R269" s="41"/>
      <c r="S269" s="41" t="s">
        <v>528</v>
      </c>
      <c r="T269" s="41">
        <v>73501</v>
      </c>
      <c r="U269" s="41" t="s">
        <v>270</v>
      </c>
      <c r="V269" s="41">
        <v>363.6</v>
      </c>
      <c r="W269" s="42">
        <v>334.51</v>
      </c>
      <c r="X269" s="42">
        <v>309.06</v>
      </c>
      <c r="Y269" s="42">
        <v>345.42</v>
      </c>
      <c r="Z269" s="42">
        <v>345.42</v>
      </c>
      <c r="AA269" s="43">
        <f t="shared" si="35"/>
        <v>309.06</v>
      </c>
      <c r="AB269" s="43">
        <f t="shared" si="36"/>
        <v>327.24</v>
      </c>
      <c r="AC269" s="43">
        <f t="shared" si="36"/>
        <v>181.8</v>
      </c>
      <c r="AD269" s="43">
        <f t="shared" si="32"/>
        <v>272.70000000000005</v>
      </c>
      <c r="AE269" s="43">
        <f t="shared" si="36"/>
        <v>181.8</v>
      </c>
      <c r="AF269" s="43">
        <f t="shared" si="36"/>
        <v>181.8</v>
      </c>
      <c r="AG269" s="43">
        <f t="shared" si="34"/>
        <v>181.8</v>
      </c>
      <c r="AH269" s="43"/>
      <c r="AI269" s="26"/>
      <c r="AJ269" s="26"/>
      <c r="AK269" s="26"/>
      <c r="AL269" s="24"/>
      <c r="AM269" s="24"/>
      <c r="AN269" s="24"/>
      <c r="AO269" s="24"/>
      <c r="AP269" s="24"/>
    </row>
    <row r="270" spans="1:42" x14ac:dyDescent="0.25">
      <c r="A270" s="3"/>
      <c r="B270" s="6">
        <v>257</v>
      </c>
      <c r="C270" s="71">
        <f>IFERROR(VLOOKUP($B270,$P$14:$V$514,5,0),"")</f>
        <v>73501</v>
      </c>
      <c r="D270" s="68" t="str">
        <f>IFERROR(VLOOKUP($B270,$P$14:$V$514,4,0),"")</f>
        <v>Radiology</v>
      </c>
      <c r="E270" s="71" t="str">
        <f>IFERROR(VLOOKUP($B270,$P$14:$V$514,6,0),"")</f>
        <v>Xray Ulilateral Hip 1 View with Pelvis - Radiologist Read</v>
      </c>
      <c r="F270" s="70">
        <f>IFERROR(VLOOKUP($B270,$P$14:$V$514,7,0),"")</f>
        <v>18.899999999999999</v>
      </c>
      <c r="G270" s="70">
        <f t="shared" ref="G270:G333" si="37">F270</f>
        <v>18.899999999999999</v>
      </c>
      <c r="H270" s="69">
        <f t="shared" si="30"/>
        <v>18.899999999999999</v>
      </c>
      <c r="I270" s="69">
        <f>IFERROR(VLOOKUP(B270,$P$14:$AH$514,VLOOKUP(I$11,$M$13:$N$23,2,0),0),"")</f>
        <v>17.39</v>
      </c>
      <c r="J270" s="5"/>
      <c r="K270" s="5"/>
      <c r="L270" s="5"/>
      <c r="M270" s="24"/>
      <c r="N270" s="24"/>
      <c r="O270" s="24"/>
      <c r="P270" s="44">
        <f>IFERROR(RANK(Q270,$Q$14:$Q$514,1),"")</f>
        <v>257</v>
      </c>
      <c r="Q270" s="39">
        <f t="shared" si="31"/>
        <v>1.0026999999999999</v>
      </c>
      <c r="R270" s="41"/>
      <c r="S270" s="41" t="s">
        <v>528</v>
      </c>
      <c r="T270" s="41">
        <v>73501</v>
      </c>
      <c r="U270" s="41" t="s">
        <v>271</v>
      </c>
      <c r="V270" s="41">
        <v>18.899999999999999</v>
      </c>
      <c r="W270" s="42">
        <v>17.39</v>
      </c>
      <c r="X270" s="42">
        <v>16.064999999999998</v>
      </c>
      <c r="Y270" s="42">
        <v>17.954999999999998</v>
      </c>
      <c r="Z270" s="42">
        <v>17.954999999999998</v>
      </c>
      <c r="AA270" s="43">
        <f t="shared" si="35"/>
        <v>16.064999999999998</v>
      </c>
      <c r="AB270" s="43">
        <f t="shared" si="36"/>
        <v>17.009999999999998</v>
      </c>
      <c r="AC270" s="43">
        <f t="shared" si="36"/>
        <v>9.4499999999999993</v>
      </c>
      <c r="AD270" s="43">
        <f t="shared" si="32"/>
        <v>14.174999999999999</v>
      </c>
      <c r="AE270" s="43">
        <f t="shared" si="36"/>
        <v>9.4499999999999993</v>
      </c>
      <c r="AF270" s="43">
        <f t="shared" si="36"/>
        <v>9.4499999999999993</v>
      </c>
      <c r="AG270" s="43">
        <f t="shared" si="34"/>
        <v>9.4499999999999993</v>
      </c>
      <c r="AH270" s="43"/>
      <c r="AI270" s="26"/>
      <c r="AJ270" s="26"/>
      <c r="AK270" s="26"/>
      <c r="AL270" s="24"/>
      <c r="AM270" s="24"/>
      <c r="AN270" s="24"/>
      <c r="AO270" s="24"/>
      <c r="AP270" s="24"/>
    </row>
    <row r="271" spans="1:42" x14ac:dyDescent="0.25">
      <c r="A271" s="3"/>
      <c r="B271" s="6">
        <v>258</v>
      </c>
      <c r="C271" s="71">
        <f>IFERROR(VLOOKUP($B271,$P$14:$V$514,5,0),"")</f>
        <v>73521</v>
      </c>
      <c r="D271" s="68" t="str">
        <f>IFERROR(VLOOKUP($B271,$P$14:$V$514,4,0),"")</f>
        <v>Radiology</v>
      </c>
      <c r="E271" s="71" t="str">
        <f>IFERROR(VLOOKUP($B271,$P$14:$V$514,6,0),"")</f>
        <v>Xray Hip Bilateral Complete with Pelvis 1 View</v>
      </c>
      <c r="F271" s="70">
        <f>IFERROR(VLOOKUP($B271,$P$14:$V$514,7,0),"")</f>
        <v>342.85</v>
      </c>
      <c r="G271" s="70">
        <f t="shared" si="37"/>
        <v>342.85</v>
      </c>
      <c r="H271" s="69">
        <f t="shared" ref="H271:H334" si="38">F271</f>
        <v>342.85</v>
      </c>
      <c r="I271" s="69">
        <f>IFERROR(VLOOKUP(B271,$P$14:$AH$514,VLOOKUP(I$11,$M$13:$N$23,2,0),0),"")</f>
        <v>315.42</v>
      </c>
      <c r="J271" s="5"/>
      <c r="K271" s="5"/>
      <c r="L271" s="5"/>
      <c r="M271" s="24"/>
      <c r="N271" s="24"/>
      <c r="O271" s="24"/>
      <c r="P271" s="44">
        <f>IFERROR(RANK(Q271,$Q$14:$Q$514,1),"")</f>
        <v>258</v>
      </c>
      <c r="Q271" s="39">
        <f t="shared" ref="Q271:Q334" si="39">IFERROR(IF(P$3=1,SEARCH($E$4,U271)+ROW()/100000,IF(P$3=2,SEARCH($E$6,T271)+ROW()/100000,IF(P$3=3,SEARCH($E$8,S271)+ROW()/100000,""))),"")</f>
        <v>1.00271</v>
      </c>
      <c r="R271" s="41"/>
      <c r="S271" s="41" t="s">
        <v>528</v>
      </c>
      <c r="T271" s="41">
        <v>73521</v>
      </c>
      <c r="U271" s="41" t="s">
        <v>272</v>
      </c>
      <c r="V271" s="41">
        <v>342.85</v>
      </c>
      <c r="W271" s="42">
        <v>315.42</v>
      </c>
      <c r="X271" s="42">
        <v>291.42250000000001</v>
      </c>
      <c r="Y271" s="42">
        <v>325.70749999999998</v>
      </c>
      <c r="Z271" s="42">
        <v>325.70749999999998</v>
      </c>
      <c r="AA271" s="43">
        <f t="shared" si="35"/>
        <v>291.42250000000001</v>
      </c>
      <c r="AB271" s="43">
        <f t="shared" si="36"/>
        <v>308.56500000000005</v>
      </c>
      <c r="AC271" s="43">
        <f t="shared" si="36"/>
        <v>171.42500000000001</v>
      </c>
      <c r="AD271" s="43">
        <f t="shared" ref="AD271:AD334" si="40">IFERROR(MIN($V271*AD$11,VLOOKUP(T271,$AN$14:$AP$146,3,0)),$V271*AD$11)</f>
        <v>257.13750000000005</v>
      </c>
      <c r="AE271" s="43">
        <f t="shared" si="36"/>
        <v>171.42500000000001</v>
      </c>
      <c r="AF271" s="43">
        <f t="shared" si="36"/>
        <v>171.42500000000001</v>
      </c>
      <c r="AG271" s="43">
        <f t="shared" si="34"/>
        <v>171.42500000000001</v>
      </c>
      <c r="AH271" s="43"/>
      <c r="AI271" s="26"/>
      <c r="AJ271" s="26"/>
      <c r="AK271" s="26"/>
      <c r="AL271" s="24"/>
      <c r="AM271" s="24"/>
      <c r="AN271" s="24"/>
      <c r="AO271" s="24"/>
      <c r="AP271" s="24"/>
    </row>
    <row r="272" spans="1:42" x14ac:dyDescent="0.25">
      <c r="A272" s="3"/>
      <c r="B272" s="6">
        <v>259</v>
      </c>
      <c r="C272" s="71">
        <f>IFERROR(VLOOKUP($B272,$P$14:$V$514,5,0),"")</f>
        <v>73521</v>
      </c>
      <c r="D272" s="68" t="str">
        <f>IFERROR(VLOOKUP($B272,$P$14:$V$514,4,0),"")</f>
        <v>Radiology</v>
      </c>
      <c r="E272" s="71" t="str">
        <f>IFERROR(VLOOKUP($B272,$P$14:$V$514,6,0),"")</f>
        <v>Xray Hip Bilateral Complete with Pelvis 1 View - Radiologist Read</v>
      </c>
      <c r="F272" s="70">
        <f>IFERROR(VLOOKUP($B272,$P$14:$V$514,7,0),"")</f>
        <v>29.9</v>
      </c>
      <c r="G272" s="70">
        <f t="shared" si="37"/>
        <v>29.9</v>
      </c>
      <c r="H272" s="69">
        <f t="shared" si="38"/>
        <v>29.9</v>
      </c>
      <c r="I272" s="69">
        <f>IFERROR(VLOOKUP(B272,$P$14:$AH$514,VLOOKUP(I$11,$M$13:$N$23,2,0),0),"")</f>
        <v>27.51</v>
      </c>
      <c r="J272" s="5"/>
      <c r="K272" s="5"/>
      <c r="L272" s="5"/>
      <c r="M272" s="24"/>
      <c r="N272" s="24"/>
      <c r="O272" s="24"/>
      <c r="P272" s="44">
        <f>IFERROR(RANK(Q272,$Q$14:$Q$514,1),"")</f>
        <v>259</v>
      </c>
      <c r="Q272" s="39">
        <f t="shared" si="39"/>
        <v>1.0027200000000001</v>
      </c>
      <c r="R272" s="41"/>
      <c r="S272" s="41" t="s">
        <v>528</v>
      </c>
      <c r="T272" s="41">
        <v>73521</v>
      </c>
      <c r="U272" s="41" t="s">
        <v>273</v>
      </c>
      <c r="V272" s="41">
        <v>29.9</v>
      </c>
      <c r="W272" s="42">
        <v>27.51</v>
      </c>
      <c r="X272" s="42">
        <v>25.414999999999999</v>
      </c>
      <c r="Y272" s="42">
        <v>28.404999999999998</v>
      </c>
      <c r="Z272" s="42">
        <v>28.404999999999998</v>
      </c>
      <c r="AA272" s="43">
        <f t="shared" si="35"/>
        <v>25.414999999999999</v>
      </c>
      <c r="AB272" s="43">
        <f t="shared" si="36"/>
        <v>26.91</v>
      </c>
      <c r="AC272" s="43">
        <f t="shared" si="36"/>
        <v>14.95</v>
      </c>
      <c r="AD272" s="43">
        <f t="shared" si="40"/>
        <v>22.424999999999997</v>
      </c>
      <c r="AE272" s="43">
        <f t="shared" si="36"/>
        <v>14.95</v>
      </c>
      <c r="AF272" s="43">
        <f t="shared" si="36"/>
        <v>14.95</v>
      </c>
      <c r="AG272" s="43">
        <f t="shared" si="34"/>
        <v>14.95</v>
      </c>
      <c r="AH272" s="43"/>
      <c r="AI272" s="26"/>
      <c r="AJ272" s="26"/>
      <c r="AK272" s="26"/>
      <c r="AL272" s="24"/>
      <c r="AM272" s="24"/>
      <c r="AN272" s="24"/>
      <c r="AO272" s="24"/>
      <c r="AP272" s="24"/>
    </row>
    <row r="273" spans="1:42" x14ac:dyDescent="0.25">
      <c r="A273" s="3"/>
      <c r="B273" s="6">
        <v>260</v>
      </c>
      <c r="C273" s="71">
        <f>IFERROR(VLOOKUP($B273,$P$14:$V$514,5,0),"")</f>
        <v>73552</v>
      </c>
      <c r="D273" s="68" t="str">
        <f>IFERROR(VLOOKUP($B273,$P$14:$V$514,4,0),"")</f>
        <v>Radiology</v>
      </c>
      <c r="E273" s="71" t="str">
        <f>IFERROR(VLOOKUP($B273,$P$14:$V$514,6,0),"")</f>
        <v>Xray Femur 2 Views</v>
      </c>
      <c r="F273" s="70">
        <f>IFERROR(VLOOKUP($B273,$P$14:$V$514,7,0),"")</f>
        <v>222.5</v>
      </c>
      <c r="G273" s="70">
        <f t="shared" si="37"/>
        <v>222.5</v>
      </c>
      <c r="H273" s="69">
        <f t="shared" si="38"/>
        <v>222.5</v>
      </c>
      <c r="I273" s="69">
        <f>IFERROR(VLOOKUP(B273,$P$14:$AH$514,VLOOKUP(I$11,$M$13:$N$23,2,0),0),"")</f>
        <v>204.7</v>
      </c>
      <c r="J273" s="5"/>
      <c r="K273" s="5"/>
      <c r="L273" s="5"/>
      <c r="M273" s="24"/>
      <c r="N273" s="24"/>
      <c r="O273" s="24"/>
      <c r="P273" s="44">
        <f>IFERROR(RANK(Q273,$Q$14:$Q$514,1),"")</f>
        <v>260</v>
      </c>
      <c r="Q273" s="39">
        <f t="shared" si="39"/>
        <v>1.0027299999999999</v>
      </c>
      <c r="R273" s="41"/>
      <c r="S273" s="41" t="s">
        <v>528</v>
      </c>
      <c r="T273" s="41">
        <v>73552</v>
      </c>
      <c r="U273" s="41" t="s">
        <v>274</v>
      </c>
      <c r="V273" s="41">
        <v>222.5</v>
      </c>
      <c r="W273" s="42">
        <v>204.7</v>
      </c>
      <c r="X273" s="42">
        <v>189.125</v>
      </c>
      <c r="Y273" s="42">
        <v>211.375</v>
      </c>
      <c r="Z273" s="42">
        <v>211.375</v>
      </c>
      <c r="AA273" s="43">
        <f t="shared" si="35"/>
        <v>189.125</v>
      </c>
      <c r="AB273" s="43">
        <f t="shared" si="36"/>
        <v>200.25</v>
      </c>
      <c r="AC273" s="43">
        <f t="shared" si="36"/>
        <v>111.25</v>
      </c>
      <c r="AD273" s="43">
        <f t="shared" si="40"/>
        <v>166.875</v>
      </c>
      <c r="AE273" s="43">
        <f t="shared" si="36"/>
        <v>111.25</v>
      </c>
      <c r="AF273" s="43">
        <f t="shared" si="36"/>
        <v>111.25</v>
      </c>
      <c r="AG273" s="43">
        <f t="shared" si="34"/>
        <v>111.25</v>
      </c>
      <c r="AH273" s="43"/>
      <c r="AI273" s="26"/>
      <c r="AJ273" s="26"/>
      <c r="AK273" s="26"/>
      <c r="AL273" s="24"/>
      <c r="AM273" s="24"/>
      <c r="AN273" s="24"/>
      <c r="AO273" s="24"/>
      <c r="AP273" s="24"/>
    </row>
    <row r="274" spans="1:42" x14ac:dyDescent="0.25">
      <c r="A274" s="3"/>
      <c r="B274" s="6">
        <v>261</v>
      </c>
      <c r="C274" s="71">
        <f>IFERROR(VLOOKUP($B274,$P$14:$V$514,5,0),"")</f>
        <v>73552</v>
      </c>
      <c r="D274" s="68" t="str">
        <f>IFERROR(VLOOKUP($B274,$P$14:$V$514,4,0),"")</f>
        <v>Radiology</v>
      </c>
      <c r="E274" s="71" t="str">
        <f>IFERROR(VLOOKUP($B274,$P$14:$V$514,6,0),"")</f>
        <v>Xray Femur 2 Views - Radiologist Read</v>
      </c>
      <c r="F274" s="70">
        <f>IFERROR(VLOOKUP($B274,$P$14:$V$514,7,0),"")</f>
        <v>21.6</v>
      </c>
      <c r="G274" s="70">
        <f t="shared" si="37"/>
        <v>21.6</v>
      </c>
      <c r="H274" s="69">
        <f t="shared" si="38"/>
        <v>21.6</v>
      </c>
      <c r="I274" s="69">
        <f>IFERROR(VLOOKUP(B274,$P$14:$AH$514,VLOOKUP(I$11,$M$13:$N$23,2,0),0),"")</f>
        <v>19.87</v>
      </c>
      <c r="J274" s="5"/>
      <c r="K274" s="5"/>
      <c r="L274" s="5"/>
      <c r="M274" s="24"/>
      <c r="N274" s="24"/>
      <c r="O274" s="24"/>
      <c r="P274" s="44">
        <f>IFERROR(RANK(Q274,$Q$14:$Q$514,1),"")</f>
        <v>261</v>
      </c>
      <c r="Q274" s="39">
        <f t="shared" si="39"/>
        <v>1.00274</v>
      </c>
      <c r="R274" s="41"/>
      <c r="S274" s="41" t="s">
        <v>528</v>
      </c>
      <c r="T274" s="41">
        <v>73552</v>
      </c>
      <c r="U274" s="41" t="s">
        <v>275</v>
      </c>
      <c r="V274" s="41">
        <v>21.6</v>
      </c>
      <c r="W274" s="42">
        <v>19.87</v>
      </c>
      <c r="X274" s="42">
        <v>18.36</v>
      </c>
      <c r="Y274" s="42">
        <v>20.52</v>
      </c>
      <c r="Z274" s="42">
        <v>20.52</v>
      </c>
      <c r="AA274" s="43">
        <f t="shared" si="35"/>
        <v>18.36</v>
      </c>
      <c r="AB274" s="43">
        <f t="shared" si="36"/>
        <v>19.440000000000001</v>
      </c>
      <c r="AC274" s="43">
        <f t="shared" si="36"/>
        <v>10.8</v>
      </c>
      <c r="AD274" s="43">
        <f t="shared" si="40"/>
        <v>16.200000000000003</v>
      </c>
      <c r="AE274" s="43">
        <f t="shared" si="36"/>
        <v>10.8</v>
      </c>
      <c r="AF274" s="43">
        <f t="shared" si="36"/>
        <v>10.8</v>
      </c>
      <c r="AG274" s="43">
        <f t="shared" si="34"/>
        <v>10.8</v>
      </c>
      <c r="AH274" s="43"/>
      <c r="AI274" s="26"/>
      <c r="AJ274" s="26"/>
      <c r="AK274" s="26"/>
      <c r="AL274" s="24"/>
      <c r="AM274" s="24"/>
      <c r="AN274" s="24"/>
      <c r="AO274" s="24"/>
      <c r="AP274" s="24"/>
    </row>
    <row r="275" spans="1:42" x14ac:dyDescent="0.25">
      <c r="A275" s="3"/>
      <c r="B275" s="6">
        <v>262</v>
      </c>
      <c r="C275" s="71">
        <f>IFERROR(VLOOKUP($B275,$P$14:$V$514,5,0),"")</f>
        <v>73551</v>
      </c>
      <c r="D275" s="68" t="str">
        <f>IFERROR(VLOOKUP($B275,$P$14:$V$514,4,0),"")</f>
        <v>Radiology</v>
      </c>
      <c r="E275" s="71" t="str">
        <f>IFERROR(VLOOKUP($B275,$P$14:$V$514,6,0),"")</f>
        <v>Xray Femur 1 View</v>
      </c>
      <c r="F275" s="70">
        <f>IFERROR(VLOOKUP($B275,$P$14:$V$514,7,0),"")</f>
        <v>111.25</v>
      </c>
      <c r="G275" s="70">
        <f t="shared" si="37"/>
        <v>111.25</v>
      </c>
      <c r="H275" s="69">
        <f t="shared" si="38"/>
        <v>111.25</v>
      </c>
      <c r="I275" s="69">
        <f>IFERROR(VLOOKUP(B275,$P$14:$AH$514,VLOOKUP(I$11,$M$13:$N$23,2,0),0),"")</f>
        <v>102.35</v>
      </c>
      <c r="J275" s="5"/>
      <c r="K275" s="5"/>
      <c r="L275" s="5"/>
      <c r="M275" s="24"/>
      <c r="N275" s="24"/>
      <c r="O275" s="24"/>
      <c r="P275" s="44">
        <f>IFERROR(RANK(Q275,$Q$14:$Q$514,1),"")</f>
        <v>262</v>
      </c>
      <c r="Q275" s="39">
        <f t="shared" si="39"/>
        <v>1.00275</v>
      </c>
      <c r="R275" s="41"/>
      <c r="S275" s="41" t="s">
        <v>528</v>
      </c>
      <c r="T275" s="41">
        <v>73551</v>
      </c>
      <c r="U275" s="41" t="s">
        <v>276</v>
      </c>
      <c r="V275" s="41">
        <v>111.25</v>
      </c>
      <c r="W275" s="42">
        <v>102.35</v>
      </c>
      <c r="X275" s="42">
        <v>94.5625</v>
      </c>
      <c r="Y275" s="42">
        <v>105.6875</v>
      </c>
      <c r="Z275" s="42">
        <v>105.6875</v>
      </c>
      <c r="AA275" s="43">
        <f t="shared" si="35"/>
        <v>94.5625</v>
      </c>
      <c r="AB275" s="43">
        <f t="shared" si="36"/>
        <v>100.125</v>
      </c>
      <c r="AC275" s="43">
        <f t="shared" si="36"/>
        <v>55.625</v>
      </c>
      <c r="AD275" s="43">
        <f t="shared" si="40"/>
        <v>83.4375</v>
      </c>
      <c r="AE275" s="43">
        <f t="shared" si="36"/>
        <v>55.625</v>
      </c>
      <c r="AF275" s="43">
        <f t="shared" si="36"/>
        <v>55.625</v>
      </c>
      <c r="AG275" s="43">
        <f t="shared" si="34"/>
        <v>55.625</v>
      </c>
      <c r="AH275" s="43"/>
      <c r="AI275" s="26"/>
      <c r="AJ275" s="26"/>
      <c r="AK275" s="26"/>
      <c r="AL275" s="24"/>
      <c r="AM275" s="24"/>
      <c r="AN275" s="24"/>
      <c r="AO275" s="24"/>
      <c r="AP275" s="24"/>
    </row>
    <row r="276" spans="1:42" x14ac:dyDescent="0.25">
      <c r="A276" s="3"/>
      <c r="B276" s="6">
        <v>263</v>
      </c>
      <c r="C276" s="71">
        <f>IFERROR(VLOOKUP($B276,$P$14:$V$514,5,0),"")</f>
        <v>73551</v>
      </c>
      <c r="D276" s="68" t="str">
        <f>IFERROR(VLOOKUP($B276,$P$14:$V$514,4,0),"")</f>
        <v>Radiology</v>
      </c>
      <c r="E276" s="71" t="str">
        <f>IFERROR(VLOOKUP($B276,$P$14:$V$514,6,0),"")</f>
        <v>Xray Femur 1 View - Radiologist Read</v>
      </c>
      <c r="F276" s="70">
        <f>IFERROR(VLOOKUP($B276,$P$14:$V$514,7,0),"")</f>
        <v>21.6</v>
      </c>
      <c r="G276" s="70">
        <f t="shared" si="37"/>
        <v>21.6</v>
      </c>
      <c r="H276" s="69">
        <f t="shared" si="38"/>
        <v>21.6</v>
      </c>
      <c r="I276" s="69">
        <f>IFERROR(VLOOKUP(B276,$P$14:$AH$514,VLOOKUP(I$11,$M$13:$N$23,2,0),0),"")</f>
        <v>19.87</v>
      </c>
      <c r="J276" s="5"/>
      <c r="K276" s="5"/>
      <c r="L276" s="5"/>
      <c r="M276" s="24"/>
      <c r="N276" s="24"/>
      <c r="O276" s="24"/>
      <c r="P276" s="44">
        <f>IFERROR(RANK(Q276,$Q$14:$Q$514,1),"")</f>
        <v>263</v>
      </c>
      <c r="Q276" s="39">
        <f t="shared" si="39"/>
        <v>1.0027600000000001</v>
      </c>
      <c r="R276" s="41"/>
      <c r="S276" s="41" t="s">
        <v>528</v>
      </c>
      <c r="T276" s="41">
        <v>73551</v>
      </c>
      <c r="U276" s="41" t="s">
        <v>277</v>
      </c>
      <c r="V276" s="41">
        <v>21.6</v>
      </c>
      <c r="W276" s="42">
        <v>19.87</v>
      </c>
      <c r="X276" s="42">
        <v>18.36</v>
      </c>
      <c r="Y276" s="42">
        <v>20.52</v>
      </c>
      <c r="Z276" s="42">
        <v>20.52</v>
      </c>
      <c r="AA276" s="43">
        <f t="shared" si="35"/>
        <v>18.36</v>
      </c>
      <c r="AB276" s="43">
        <f t="shared" si="36"/>
        <v>19.440000000000001</v>
      </c>
      <c r="AC276" s="43">
        <f t="shared" si="36"/>
        <v>10.8</v>
      </c>
      <c r="AD276" s="43">
        <f t="shared" si="40"/>
        <v>16.200000000000003</v>
      </c>
      <c r="AE276" s="43">
        <f t="shared" si="36"/>
        <v>10.8</v>
      </c>
      <c r="AF276" s="43">
        <f t="shared" si="36"/>
        <v>10.8</v>
      </c>
      <c r="AG276" s="43">
        <f t="shared" si="34"/>
        <v>10.8</v>
      </c>
      <c r="AH276" s="43"/>
      <c r="AI276" s="26"/>
      <c r="AJ276" s="26"/>
      <c r="AK276" s="26"/>
      <c r="AL276" s="24"/>
      <c r="AM276" s="24"/>
      <c r="AN276" s="24"/>
      <c r="AO276" s="24"/>
      <c r="AP276" s="24"/>
    </row>
    <row r="277" spans="1:42" x14ac:dyDescent="0.25">
      <c r="A277" s="3"/>
      <c r="B277" s="6">
        <v>264</v>
      </c>
      <c r="C277" s="71">
        <f>IFERROR(VLOOKUP($B277,$P$14:$V$514,5,0),"")</f>
        <v>73560</v>
      </c>
      <c r="D277" s="68" t="str">
        <f>IFERROR(VLOOKUP($B277,$P$14:$V$514,4,0),"")</f>
        <v>Radiology</v>
      </c>
      <c r="E277" s="71" t="str">
        <f>IFERROR(VLOOKUP($B277,$P$14:$V$514,6,0),"")</f>
        <v>Xray Knee/Patlla Left 1-2 Views</v>
      </c>
      <c r="F277" s="70">
        <f>IFERROR(VLOOKUP($B277,$P$14:$V$514,7,0),"")</f>
        <v>162.94999999999999</v>
      </c>
      <c r="G277" s="70">
        <f t="shared" si="37"/>
        <v>162.94999999999999</v>
      </c>
      <c r="H277" s="69">
        <f t="shared" si="38"/>
        <v>162.94999999999999</v>
      </c>
      <c r="I277" s="69">
        <f>IFERROR(VLOOKUP(B277,$P$14:$AH$514,VLOOKUP(I$11,$M$13:$N$23,2,0),0),"")</f>
        <v>149.91</v>
      </c>
      <c r="J277" s="5"/>
      <c r="K277" s="5"/>
      <c r="L277" s="5"/>
      <c r="M277" s="24"/>
      <c r="N277" s="24"/>
      <c r="O277" s="24"/>
      <c r="P277" s="44">
        <f>IFERROR(RANK(Q277,$Q$14:$Q$514,1),"")</f>
        <v>264</v>
      </c>
      <c r="Q277" s="39">
        <f t="shared" si="39"/>
        <v>1.0027699999999999</v>
      </c>
      <c r="R277" s="41"/>
      <c r="S277" s="41" t="s">
        <v>528</v>
      </c>
      <c r="T277" s="41">
        <v>73560</v>
      </c>
      <c r="U277" s="41" t="s">
        <v>278</v>
      </c>
      <c r="V277" s="41">
        <v>162.94999999999999</v>
      </c>
      <c r="W277" s="42">
        <v>149.91</v>
      </c>
      <c r="X277" s="42">
        <v>138.50749999999999</v>
      </c>
      <c r="Y277" s="42">
        <v>154.80249999999998</v>
      </c>
      <c r="Z277" s="42">
        <v>154.80249999999998</v>
      </c>
      <c r="AA277" s="43">
        <f t="shared" si="35"/>
        <v>138.50749999999999</v>
      </c>
      <c r="AB277" s="43">
        <f t="shared" si="36"/>
        <v>146.655</v>
      </c>
      <c r="AC277" s="43">
        <f t="shared" si="36"/>
        <v>81.474999999999994</v>
      </c>
      <c r="AD277" s="43">
        <f t="shared" si="40"/>
        <v>122.21249999999999</v>
      </c>
      <c r="AE277" s="43">
        <f t="shared" si="36"/>
        <v>81.474999999999994</v>
      </c>
      <c r="AF277" s="43">
        <f t="shared" si="36"/>
        <v>81.474999999999994</v>
      </c>
      <c r="AG277" s="43">
        <f t="shared" si="34"/>
        <v>81.474999999999994</v>
      </c>
      <c r="AH277" s="43"/>
      <c r="AI277" s="26"/>
      <c r="AJ277" s="26"/>
      <c r="AK277" s="26"/>
      <c r="AL277" s="24"/>
      <c r="AM277" s="24"/>
      <c r="AN277" s="24"/>
      <c r="AO277" s="24"/>
      <c r="AP277" s="24"/>
    </row>
    <row r="278" spans="1:42" x14ac:dyDescent="0.25">
      <c r="A278" s="3"/>
      <c r="B278" s="6">
        <v>265</v>
      </c>
      <c r="C278" s="71">
        <f>IFERROR(VLOOKUP($B278,$P$14:$V$514,5,0),"")</f>
        <v>73560</v>
      </c>
      <c r="D278" s="68" t="str">
        <f>IFERROR(VLOOKUP($B278,$P$14:$V$514,4,0),"")</f>
        <v>Radiology</v>
      </c>
      <c r="E278" s="71" t="str">
        <f>IFERROR(VLOOKUP($B278,$P$14:$V$514,6,0),"")</f>
        <v>Xray Knee/Patella 1-2 Views - Radiologist Read</v>
      </c>
      <c r="F278" s="70">
        <f>IFERROR(VLOOKUP($B278,$P$14:$V$514,7,0),"")</f>
        <v>18.899999999999999</v>
      </c>
      <c r="G278" s="70">
        <f t="shared" si="37"/>
        <v>18.899999999999999</v>
      </c>
      <c r="H278" s="69">
        <f t="shared" si="38"/>
        <v>18.899999999999999</v>
      </c>
      <c r="I278" s="69">
        <f>IFERROR(VLOOKUP(B278,$P$14:$AH$514,VLOOKUP(I$11,$M$13:$N$23,2,0),0),"")</f>
        <v>17.39</v>
      </c>
      <c r="J278" s="5"/>
      <c r="K278" s="5"/>
      <c r="L278" s="5"/>
      <c r="M278" s="24"/>
      <c r="N278" s="24"/>
      <c r="O278" s="24"/>
      <c r="P278" s="44">
        <f>IFERROR(RANK(Q278,$Q$14:$Q$514,1),"")</f>
        <v>265</v>
      </c>
      <c r="Q278" s="39">
        <f t="shared" si="39"/>
        <v>1.00278</v>
      </c>
      <c r="R278" s="41"/>
      <c r="S278" s="41" t="s">
        <v>528</v>
      </c>
      <c r="T278" s="41">
        <v>73560</v>
      </c>
      <c r="U278" s="41" t="s">
        <v>279</v>
      </c>
      <c r="V278" s="41">
        <v>18.899999999999999</v>
      </c>
      <c r="W278" s="42">
        <v>17.39</v>
      </c>
      <c r="X278" s="42">
        <v>16.064999999999998</v>
      </c>
      <c r="Y278" s="42">
        <v>17.954999999999998</v>
      </c>
      <c r="Z278" s="42">
        <v>17.954999999999998</v>
      </c>
      <c r="AA278" s="43">
        <f t="shared" si="35"/>
        <v>16.064999999999998</v>
      </c>
      <c r="AB278" s="43">
        <f t="shared" si="36"/>
        <v>17.009999999999998</v>
      </c>
      <c r="AC278" s="43">
        <f t="shared" si="36"/>
        <v>9.4499999999999993</v>
      </c>
      <c r="AD278" s="43">
        <f t="shared" si="40"/>
        <v>14.174999999999999</v>
      </c>
      <c r="AE278" s="43">
        <f t="shared" si="36"/>
        <v>9.4499999999999993</v>
      </c>
      <c r="AF278" s="43">
        <f t="shared" si="36"/>
        <v>9.4499999999999993</v>
      </c>
      <c r="AG278" s="43">
        <f t="shared" si="34"/>
        <v>9.4499999999999993</v>
      </c>
      <c r="AH278" s="43"/>
      <c r="AI278" s="26"/>
      <c r="AJ278" s="26"/>
      <c r="AK278" s="26"/>
      <c r="AL278" s="24"/>
      <c r="AM278" s="24"/>
      <c r="AN278" s="24"/>
      <c r="AO278" s="24"/>
      <c r="AP278" s="24"/>
    </row>
    <row r="279" spans="1:42" x14ac:dyDescent="0.25">
      <c r="A279" s="3"/>
      <c r="B279" s="6">
        <v>266</v>
      </c>
      <c r="C279" s="71">
        <f>IFERROR(VLOOKUP($B279,$P$14:$V$514,5,0),"")</f>
        <v>73560</v>
      </c>
      <c r="D279" s="68" t="str">
        <f>IFERROR(VLOOKUP($B279,$P$14:$V$514,4,0),"")</f>
        <v>Radiology</v>
      </c>
      <c r="E279" s="71" t="str">
        <f>IFERROR(VLOOKUP($B279,$P$14:$V$514,6,0),"")</f>
        <v>Xray Knee 2 Views ea Bilateral</v>
      </c>
      <c r="F279" s="70">
        <f>IFERROR(VLOOKUP($B279,$P$14:$V$514,7,0),"")</f>
        <v>480.25</v>
      </c>
      <c r="G279" s="70">
        <f t="shared" si="37"/>
        <v>480.25</v>
      </c>
      <c r="H279" s="69">
        <f t="shared" si="38"/>
        <v>480.25</v>
      </c>
      <c r="I279" s="69">
        <f>IFERROR(VLOOKUP(B279,$P$14:$AH$514,VLOOKUP(I$11,$M$13:$N$23,2,0),0),"")</f>
        <v>441.83</v>
      </c>
      <c r="J279" s="5"/>
      <c r="K279" s="5"/>
      <c r="L279" s="5"/>
      <c r="M279" s="24"/>
      <c r="N279" s="24"/>
      <c r="O279" s="24"/>
      <c r="P279" s="44">
        <f>IFERROR(RANK(Q279,$Q$14:$Q$514,1),"")</f>
        <v>266</v>
      </c>
      <c r="Q279" s="39">
        <f t="shared" si="39"/>
        <v>1.0027900000000001</v>
      </c>
      <c r="R279" s="41"/>
      <c r="S279" s="41" t="s">
        <v>528</v>
      </c>
      <c r="T279" s="41">
        <v>73560</v>
      </c>
      <c r="U279" s="41" t="s">
        <v>280</v>
      </c>
      <c r="V279" s="41">
        <v>480.25</v>
      </c>
      <c r="W279" s="42">
        <v>441.83</v>
      </c>
      <c r="X279" s="42">
        <v>408.21249999999998</v>
      </c>
      <c r="Y279" s="42">
        <v>456.23749999999995</v>
      </c>
      <c r="Z279" s="42">
        <v>456.23749999999995</v>
      </c>
      <c r="AA279" s="43">
        <f t="shared" si="35"/>
        <v>408.21249999999998</v>
      </c>
      <c r="AB279" s="43">
        <f t="shared" si="36"/>
        <v>432.22500000000002</v>
      </c>
      <c r="AC279" s="43">
        <f t="shared" si="36"/>
        <v>240.125</v>
      </c>
      <c r="AD279" s="43">
        <f t="shared" si="40"/>
        <v>360.1875</v>
      </c>
      <c r="AE279" s="43">
        <f t="shared" si="36"/>
        <v>240.125</v>
      </c>
      <c r="AF279" s="43">
        <f t="shared" si="36"/>
        <v>240.125</v>
      </c>
      <c r="AG279" s="43">
        <f t="shared" si="34"/>
        <v>240.125</v>
      </c>
      <c r="AH279" s="43"/>
      <c r="AI279" s="26"/>
      <c r="AJ279" s="26"/>
      <c r="AK279" s="26"/>
      <c r="AL279" s="24"/>
      <c r="AM279" s="24"/>
      <c r="AN279" s="24"/>
      <c r="AO279" s="24"/>
      <c r="AP279" s="24"/>
    </row>
    <row r="280" spans="1:42" x14ac:dyDescent="0.25">
      <c r="A280" s="3"/>
      <c r="B280" s="6">
        <v>267</v>
      </c>
      <c r="C280" s="71">
        <f>IFERROR(VLOOKUP($B280,$P$14:$V$514,5,0),"")</f>
        <v>73560</v>
      </c>
      <c r="D280" s="68" t="str">
        <f>IFERROR(VLOOKUP($B280,$P$14:$V$514,4,0),"")</f>
        <v>Radiology</v>
      </c>
      <c r="E280" s="71" t="str">
        <f>IFERROR(VLOOKUP($B280,$P$14:$V$514,6,0),"")</f>
        <v>Xray Knee 2 Views ea Bilateral - Radiologist Read</v>
      </c>
      <c r="F280" s="70">
        <f>IFERROR(VLOOKUP($B280,$P$14:$V$514,7,0),"")</f>
        <v>37.799999999999997</v>
      </c>
      <c r="G280" s="70">
        <f t="shared" si="37"/>
        <v>37.799999999999997</v>
      </c>
      <c r="H280" s="69">
        <f t="shared" si="38"/>
        <v>37.799999999999997</v>
      </c>
      <c r="I280" s="69">
        <f>IFERROR(VLOOKUP(B280,$P$14:$AH$514,VLOOKUP(I$11,$M$13:$N$23,2,0),0),"")</f>
        <v>17.39</v>
      </c>
      <c r="J280" s="5"/>
      <c r="K280" s="5"/>
      <c r="L280" s="5"/>
      <c r="M280" s="24"/>
      <c r="N280" s="24"/>
      <c r="O280" s="24"/>
      <c r="P280" s="44">
        <f>IFERROR(RANK(Q280,$Q$14:$Q$514,1),"")</f>
        <v>267</v>
      </c>
      <c r="Q280" s="39">
        <f t="shared" si="39"/>
        <v>1.0027999999999999</v>
      </c>
      <c r="R280" s="41"/>
      <c r="S280" s="41" t="s">
        <v>528</v>
      </c>
      <c r="T280" s="41">
        <v>73560</v>
      </c>
      <c r="U280" s="41" t="s">
        <v>281</v>
      </c>
      <c r="V280" s="41">
        <v>37.799999999999997</v>
      </c>
      <c r="W280" s="42">
        <v>17.39</v>
      </c>
      <c r="X280" s="42">
        <v>32.129999999999995</v>
      </c>
      <c r="Y280" s="42">
        <v>35.909999999999997</v>
      </c>
      <c r="Z280" s="42">
        <v>35.909999999999997</v>
      </c>
      <c r="AA280" s="43">
        <f t="shared" si="35"/>
        <v>32.129999999999995</v>
      </c>
      <c r="AB280" s="43">
        <f t="shared" si="36"/>
        <v>34.019999999999996</v>
      </c>
      <c r="AC280" s="43">
        <f t="shared" si="36"/>
        <v>18.899999999999999</v>
      </c>
      <c r="AD280" s="43">
        <f t="shared" si="40"/>
        <v>28.349999999999998</v>
      </c>
      <c r="AE280" s="43">
        <f t="shared" si="36"/>
        <v>18.899999999999999</v>
      </c>
      <c r="AF280" s="43">
        <f t="shared" si="36"/>
        <v>18.899999999999999</v>
      </c>
      <c r="AG280" s="43">
        <f t="shared" si="34"/>
        <v>18.899999999999999</v>
      </c>
      <c r="AH280" s="43"/>
      <c r="AI280" s="26"/>
      <c r="AJ280" s="26"/>
      <c r="AK280" s="26"/>
      <c r="AL280" s="24"/>
      <c r="AM280" s="24"/>
      <c r="AN280" s="24"/>
      <c r="AO280" s="24"/>
      <c r="AP280" s="24"/>
    </row>
    <row r="281" spans="1:42" x14ac:dyDescent="0.25">
      <c r="A281" s="3"/>
      <c r="B281" s="6">
        <v>268</v>
      </c>
      <c r="C281" s="71">
        <f>IFERROR(VLOOKUP($B281,$P$14:$V$514,5,0),"")</f>
        <v>73562</v>
      </c>
      <c r="D281" s="68" t="str">
        <f>IFERROR(VLOOKUP($B281,$P$14:$V$514,4,0),"")</f>
        <v>Radiology</v>
      </c>
      <c r="E281" s="71" t="str">
        <f>IFERROR(VLOOKUP($B281,$P$14:$V$514,6,0),"")</f>
        <v>Xray Knee/Patella 3 Views</v>
      </c>
      <c r="F281" s="70">
        <f>IFERROR(VLOOKUP($B281,$P$14:$V$514,7,0),"")</f>
        <v>240.15</v>
      </c>
      <c r="G281" s="70">
        <f t="shared" si="37"/>
        <v>240.15</v>
      </c>
      <c r="H281" s="69">
        <f t="shared" si="38"/>
        <v>240.15</v>
      </c>
      <c r="I281" s="69">
        <f>IFERROR(VLOOKUP(B281,$P$14:$AH$514,VLOOKUP(I$11,$M$13:$N$23,2,0),0),"")</f>
        <v>220.94</v>
      </c>
      <c r="J281" s="5"/>
      <c r="K281" s="5"/>
      <c r="L281" s="5"/>
      <c r="M281" s="24"/>
      <c r="N281" s="24"/>
      <c r="O281" s="24"/>
      <c r="P281" s="44">
        <f>IFERROR(RANK(Q281,$Q$14:$Q$514,1),"")</f>
        <v>268</v>
      </c>
      <c r="Q281" s="39">
        <f t="shared" si="39"/>
        <v>1.00281</v>
      </c>
      <c r="R281" s="41"/>
      <c r="S281" s="41" t="s">
        <v>528</v>
      </c>
      <c r="T281" s="41">
        <v>73562</v>
      </c>
      <c r="U281" s="41" t="s">
        <v>282</v>
      </c>
      <c r="V281" s="41">
        <v>240.15</v>
      </c>
      <c r="W281" s="42">
        <v>220.94</v>
      </c>
      <c r="X281" s="42">
        <v>204.1275</v>
      </c>
      <c r="Y281" s="42">
        <v>228.14249999999998</v>
      </c>
      <c r="Z281" s="42">
        <v>228.14249999999998</v>
      </c>
      <c r="AA281" s="43">
        <f t="shared" si="35"/>
        <v>204.1275</v>
      </c>
      <c r="AB281" s="43">
        <f t="shared" si="36"/>
        <v>216.13500000000002</v>
      </c>
      <c r="AC281" s="43">
        <f t="shared" si="36"/>
        <v>120.075</v>
      </c>
      <c r="AD281" s="43">
        <f t="shared" si="40"/>
        <v>180.11250000000001</v>
      </c>
      <c r="AE281" s="43">
        <f t="shared" si="36"/>
        <v>120.075</v>
      </c>
      <c r="AF281" s="43">
        <f t="shared" si="36"/>
        <v>120.075</v>
      </c>
      <c r="AG281" s="43">
        <f t="shared" si="34"/>
        <v>120.075</v>
      </c>
      <c r="AH281" s="43"/>
      <c r="AI281" s="26"/>
      <c r="AJ281" s="26"/>
      <c r="AK281" s="26"/>
      <c r="AL281" s="24"/>
      <c r="AM281" s="24"/>
      <c r="AN281" s="24"/>
      <c r="AO281" s="24"/>
      <c r="AP281" s="24"/>
    </row>
    <row r="282" spans="1:42" x14ac:dyDescent="0.25">
      <c r="A282" s="3"/>
      <c r="B282" s="6">
        <v>269</v>
      </c>
      <c r="C282" s="71">
        <f>IFERROR(VLOOKUP($B282,$P$14:$V$514,5,0),"")</f>
        <v>73562</v>
      </c>
      <c r="D282" s="68" t="str">
        <f>IFERROR(VLOOKUP($B282,$P$14:$V$514,4,0),"")</f>
        <v>Radiology</v>
      </c>
      <c r="E282" s="71" t="str">
        <f>IFERROR(VLOOKUP($B282,$P$14:$V$514,6,0),"")</f>
        <v>Xray Knee/Patella 3 Views - Radiologist Read</v>
      </c>
      <c r="F282" s="70">
        <f>IFERROR(VLOOKUP($B282,$P$14:$V$514,7,0),"")</f>
        <v>21.6</v>
      </c>
      <c r="G282" s="70">
        <f t="shared" si="37"/>
        <v>21.6</v>
      </c>
      <c r="H282" s="69">
        <f t="shared" si="38"/>
        <v>21.6</v>
      </c>
      <c r="I282" s="69">
        <f>IFERROR(VLOOKUP(B282,$P$14:$AH$514,VLOOKUP(I$11,$M$13:$N$23,2,0),0),"")</f>
        <v>19.87</v>
      </c>
      <c r="J282" s="5"/>
      <c r="K282" s="5"/>
      <c r="L282" s="5"/>
      <c r="M282" s="24"/>
      <c r="N282" s="24"/>
      <c r="O282" s="24"/>
      <c r="P282" s="44">
        <f>IFERROR(RANK(Q282,$Q$14:$Q$514,1),"")</f>
        <v>269</v>
      </c>
      <c r="Q282" s="39">
        <f t="shared" si="39"/>
        <v>1.00282</v>
      </c>
      <c r="R282" s="41"/>
      <c r="S282" s="41" t="s">
        <v>528</v>
      </c>
      <c r="T282" s="41">
        <v>73562</v>
      </c>
      <c r="U282" s="41" t="s">
        <v>283</v>
      </c>
      <c r="V282" s="41">
        <v>21.6</v>
      </c>
      <c r="W282" s="42">
        <v>19.87</v>
      </c>
      <c r="X282" s="42">
        <v>18.36</v>
      </c>
      <c r="Y282" s="42">
        <v>20.52</v>
      </c>
      <c r="Z282" s="42">
        <v>20.52</v>
      </c>
      <c r="AA282" s="43">
        <f t="shared" si="35"/>
        <v>18.36</v>
      </c>
      <c r="AB282" s="43">
        <f t="shared" si="36"/>
        <v>19.440000000000001</v>
      </c>
      <c r="AC282" s="43">
        <f t="shared" si="36"/>
        <v>10.8</v>
      </c>
      <c r="AD282" s="43">
        <f t="shared" si="40"/>
        <v>16.200000000000003</v>
      </c>
      <c r="AE282" s="43">
        <f t="shared" si="36"/>
        <v>10.8</v>
      </c>
      <c r="AF282" s="43">
        <f t="shared" si="36"/>
        <v>10.8</v>
      </c>
      <c r="AG282" s="43">
        <f t="shared" si="34"/>
        <v>10.8</v>
      </c>
      <c r="AH282" s="43"/>
      <c r="AI282" s="26"/>
      <c r="AJ282" s="26"/>
      <c r="AK282" s="26"/>
      <c r="AL282" s="24"/>
      <c r="AM282" s="24"/>
      <c r="AN282" s="24"/>
      <c r="AO282" s="24"/>
      <c r="AP282" s="24"/>
    </row>
    <row r="283" spans="1:42" x14ac:dyDescent="0.25">
      <c r="A283" s="3"/>
      <c r="B283" s="6">
        <v>270</v>
      </c>
      <c r="C283" s="71">
        <f>IFERROR(VLOOKUP($B283,$P$14:$V$514,5,0),"")</f>
        <v>73562</v>
      </c>
      <c r="D283" s="68" t="str">
        <f>IFERROR(VLOOKUP($B283,$P$14:$V$514,4,0),"")</f>
        <v>Radiology</v>
      </c>
      <c r="E283" s="71" t="str">
        <f>IFERROR(VLOOKUP($B283,$P$14:$V$514,6,0),"")</f>
        <v>Xray Knee/Patella 3 Views Bilateral</v>
      </c>
      <c r="F283" s="70">
        <f>IFERROR(VLOOKUP($B283,$P$14:$V$514,7,0),"")</f>
        <v>651.54999999999995</v>
      </c>
      <c r="G283" s="70">
        <f t="shared" si="37"/>
        <v>651.54999999999995</v>
      </c>
      <c r="H283" s="69">
        <f t="shared" si="38"/>
        <v>651.54999999999995</v>
      </c>
      <c r="I283" s="69">
        <f>IFERROR(VLOOKUP(B283,$P$14:$AH$514,VLOOKUP(I$11,$M$13:$N$23,2,0),0),"")</f>
        <v>599.42999999999995</v>
      </c>
      <c r="J283" s="5"/>
      <c r="K283" s="5"/>
      <c r="L283" s="5"/>
      <c r="M283" s="24"/>
      <c r="N283" s="24"/>
      <c r="O283" s="24"/>
      <c r="P283" s="44">
        <f>IFERROR(RANK(Q283,$Q$14:$Q$514,1),"")</f>
        <v>270</v>
      </c>
      <c r="Q283" s="39">
        <f t="shared" si="39"/>
        <v>1.0028300000000001</v>
      </c>
      <c r="R283" s="41"/>
      <c r="S283" s="41" t="s">
        <v>528</v>
      </c>
      <c r="T283" s="41">
        <v>73562</v>
      </c>
      <c r="U283" s="41" t="s">
        <v>284</v>
      </c>
      <c r="V283" s="41">
        <v>651.54999999999995</v>
      </c>
      <c r="W283" s="42">
        <v>599.42999999999995</v>
      </c>
      <c r="X283" s="42">
        <v>553.8175</v>
      </c>
      <c r="Y283" s="42">
        <v>618.97249999999997</v>
      </c>
      <c r="Z283" s="42">
        <v>618.97249999999997</v>
      </c>
      <c r="AA283" s="43">
        <f t="shared" si="35"/>
        <v>553.8175</v>
      </c>
      <c r="AB283" s="43">
        <f t="shared" si="36"/>
        <v>586.39499999999998</v>
      </c>
      <c r="AC283" s="43">
        <f t="shared" si="36"/>
        <v>325.77499999999998</v>
      </c>
      <c r="AD283" s="43">
        <f t="shared" si="40"/>
        <v>488.66249999999997</v>
      </c>
      <c r="AE283" s="43">
        <f t="shared" si="36"/>
        <v>325.77499999999998</v>
      </c>
      <c r="AF283" s="43">
        <f t="shared" si="36"/>
        <v>325.77499999999998</v>
      </c>
      <c r="AG283" s="43">
        <f t="shared" si="34"/>
        <v>325.77499999999998</v>
      </c>
      <c r="AH283" s="43"/>
      <c r="AI283" s="26"/>
      <c r="AJ283" s="26"/>
      <c r="AK283" s="26"/>
      <c r="AL283" s="24"/>
      <c r="AM283" s="24"/>
      <c r="AN283" s="24"/>
      <c r="AO283" s="24"/>
      <c r="AP283" s="24"/>
    </row>
    <row r="284" spans="1:42" x14ac:dyDescent="0.25">
      <c r="A284" s="3"/>
      <c r="B284" s="6">
        <v>271</v>
      </c>
      <c r="C284" s="71">
        <f>IFERROR(VLOOKUP($B284,$P$14:$V$514,5,0),"")</f>
        <v>73562</v>
      </c>
      <c r="D284" s="68" t="str">
        <f>IFERROR(VLOOKUP($B284,$P$14:$V$514,4,0),"")</f>
        <v>Radiology</v>
      </c>
      <c r="E284" s="71" t="str">
        <f>IFERROR(VLOOKUP($B284,$P$14:$V$514,6,0),"")</f>
        <v>Xray Knee/Patella 3 Views Bilateral - Radiologist Read</v>
      </c>
      <c r="F284" s="70">
        <f>IFERROR(VLOOKUP($B284,$P$14:$V$514,7,0),"")</f>
        <v>43.2</v>
      </c>
      <c r="G284" s="70">
        <f t="shared" si="37"/>
        <v>43.2</v>
      </c>
      <c r="H284" s="69">
        <f t="shared" si="38"/>
        <v>43.2</v>
      </c>
      <c r="I284" s="69">
        <f>IFERROR(VLOOKUP(B284,$P$14:$AH$514,VLOOKUP(I$11,$M$13:$N$23,2,0),0),"")</f>
        <v>39.74</v>
      </c>
      <c r="J284" s="5"/>
      <c r="K284" s="5"/>
      <c r="L284" s="5"/>
      <c r="M284" s="24"/>
      <c r="N284" s="24"/>
      <c r="O284" s="24"/>
      <c r="P284" s="44">
        <f>IFERROR(RANK(Q284,$Q$14:$Q$514,1),"")</f>
        <v>271</v>
      </c>
      <c r="Q284" s="39">
        <f t="shared" si="39"/>
        <v>1.00284</v>
      </c>
      <c r="R284" s="41"/>
      <c r="S284" s="41" t="s">
        <v>528</v>
      </c>
      <c r="T284" s="41">
        <v>73562</v>
      </c>
      <c r="U284" s="41" t="s">
        <v>285</v>
      </c>
      <c r="V284" s="41">
        <v>43.2</v>
      </c>
      <c r="W284" s="42">
        <v>39.74</v>
      </c>
      <c r="X284" s="42">
        <v>36.72</v>
      </c>
      <c r="Y284" s="42">
        <v>41.04</v>
      </c>
      <c r="Z284" s="42">
        <v>41.04</v>
      </c>
      <c r="AA284" s="43">
        <f t="shared" si="35"/>
        <v>36.72</v>
      </c>
      <c r="AB284" s="43">
        <f t="shared" si="36"/>
        <v>38.880000000000003</v>
      </c>
      <c r="AC284" s="43">
        <f t="shared" si="36"/>
        <v>21.6</v>
      </c>
      <c r="AD284" s="43">
        <f t="shared" si="40"/>
        <v>32.400000000000006</v>
      </c>
      <c r="AE284" s="43">
        <f t="shared" si="36"/>
        <v>21.6</v>
      </c>
      <c r="AF284" s="43">
        <f t="shared" si="36"/>
        <v>21.6</v>
      </c>
      <c r="AG284" s="43">
        <f t="shared" si="34"/>
        <v>21.6</v>
      </c>
      <c r="AH284" s="43"/>
      <c r="AI284" s="26"/>
      <c r="AJ284" s="26"/>
      <c r="AK284" s="26"/>
      <c r="AL284" s="24"/>
      <c r="AM284" s="24"/>
      <c r="AN284" s="24"/>
      <c r="AO284" s="24"/>
      <c r="AP284" s="24"/>
    </row>
    <row r="285" spans="1:42" x14ac:dyDescent="0.25">
      <c r="A285" s="3"/>
      <c r="B285" s="6">
        <v>272</v>
      </c>
      <c r="C285" s="71">
        <f>IFERROR(VLOOKUP($B285,$P$14:$V$514,5,0),"")</f>
        <v>73564</v>
      </c>
      <c r="D285" s="68" t="str">
        <f>IFERROR(VLOOKUP($B285,$P$14:$V$514,4,0),"")</f>
        <v>Radiology</v>
      </c>
      <c r="E285" s="71" t="str">
        <f>IFERROR(VLOOKUP($B285,$P$14:$V$514,6,0),"")</f>
        <v>Xray Knee/Patella Complete Min. 4 Views</v>
      </c>
      <c r="F285" s="70">
        <f>IFERROR(VLOOKUP($B285,$P$14:$V$514,7,0),"")</f>
        <v>290</v>
      </c>
      <c r="G285" s="70">
        <f t="shared" si="37"/>
        <v>290</v>
      </c>
      <c r="H285" s="69">
        <f t="shared" si="38"/>
        <v>290</v>
      </c>
      <c r="I285" s="69">
        <f>IFERROR(VLOOKUP(B285,$P$14:$AH$514,VLOOKUP(I$11,$M$13:$N$23,2,0),0),"")</f>
        <v>266.8</v>
      </c>
      <c r="J285" s="5"/>
      <c r="K285" s="5"/>
      <c r="L285" s="5"/>
      <c r="M285" s="24"/>
      <c r="N285" s="24"/>
      <c r="O285" s="24"/>
      <c r="P285" s="44">
        <f>IFERROR(RANK(Q285,$Q$14:$Q$514,1),"")</f>
        <v>272</v>
      </c>
      <c r="Q285" s="39">
        <f t="shared" si="39"/>
        <v>1.00285</v>
      </c>
      <c r="R285" s="41"/>
      <c r="S285" s="41" t="s">
        <v>528</v>
      </c>
      <c r="T285" s="41">
        <v>73564</v>
      </c>
      <c r="U285" s="41" t="s">
        <v>286</v>
      </c>
      <c r="V285" s="41">
        <v>290</v>
      </c>
      <c r="W285" s="42">
        <v>266.8</v>
      </c>
      <c r="X285" s="42">
        <v>246.5</v>
      </c>
      <c r="Y285" s="42">
        <v>275.5</v>
      </c>
      <c r="Z285" s="42">
        <v>275.5</v>
      </c>
      <c r="AA285" s="43">
        <f t="shared" si="35"/>
        <v>246.5</v>
      </c>
      <c r="AB285" s="43">
        <f t="shared" si="36"/>
        <v>261</v>
      </c>
      <c r="AC285" s="43">
        <f t="shared" si="36"/>
        <v>145</v>
      </c>
      <c r="AD285" s="43">
        <f t="shared" si="40"/>
        <v>217.5</v>
      </c>
      <c r="AE285" s="43">
        <f t="shared" si="36"/>
        <v>145</v>
      </c>
      <c r="AF285" s="43">
        <f t="shared" si="36"/>
        <v>145</v>
      </c>
      <c r="AG285" s="43">
        <f t="shared" si="34"/>
        <v>145</v>
      </c>
      <c r="AH285" s="43"/>
      <c r="AI285" s="26"/>
      <c r="AJ285" s="26"/>
      <c r="AK285" s="26"/>
      <c r="AL285" s="24"/>
      <c r="AM285" s="24"/>
      <c r="AN285" s="24"/>
      <c r="AO285" s="24"/>
      <c r="AP285" s="24"/>
    </row>
    <row r="286" spans="1:42" x14ac:dyDescent="0.25">
      <c r="A286" s="3"/>
      <c r="B286" s="6">
        <v>273</v>
      </c>
      <c r="C286" s="71">
        <f>IFERROR(VLOOKUP($B286,$P$14:$V$514,5,0),"")</f>
        <v>73564</v>
      </c>
      <c r="D286" s="68" t="str">
        <f>IFERROR(VLOOKUP($B286,$P$14:$V$514,4,0),"")</f>
        <v>Radiology</v>
      </c>
      <c r="E286" s="71" t="str">
        <f>IFERROR(VLOOKUP($B286,$P$14:$V$514,6,0),"")</f>
        <v>Xray Knee/Patella Compete Min.  4 Views - Radiologist Read</v>
      </c>
      <c r="F286" s="70">
        <f>IFERROR(VLOOKUP($B286,$P$14:$V$514,7,0),"")</f>
        <v>34.1</v>
      </c>
      <c r="G286" s="70">
        <f t="shared" si="37"/>
        <v>34.1</v>
      </c>
      <c r="H286" s="69">
        <f t="shared" si="38"/>
        <v>34.1</v>
      </c>
      <c r="I286" s="69">
        <f>IFERROR(VLOOKUP(B286,$P$14:$AH$514,VLOOKUP(I$11,$M$13:$N$23,2,0),0),"")</f>
        <v>31.37</v>
      </c>
      <c r="J286" s="5"/>
      <c r="K286" s="5"/>
      <c r="L286" s="5"/>
      <c r="M286" s="24"/>
      <c r="N286" s="24"/>
      <c r="O286" s="24"/>
      <c r="P286" s="44">
        <f>IFERROR(RANK(Q286,$Q$14:$Q$514,1),"")</f>
        <v>273</v>
      </c>
      <c r="Q286" s="39">
        <f t="shared" si="39"/>
        <v>1.0028600000000001</v>
      </c>
      <c r="R286" s="41"/>
      <c r="S286" s="41" t="s">
        <v>528</v>
      </c>
      <c r="T286" s="41">
        <v>73564</v>
      </c>
      <c r="U286" s="41" t="s">
        <v>287</v>
      </c>
      <c r="V286" s="41">
        <v>34.1</v>
      </c>
      <c r="W286" s="42">
        <v>31.37</v>
      </c>
      <c r="X286" s="42">
        <v>28.984999999999999</v>
      </c>
      <c r="Y286" s="42">
        <v>32.395000000000003</v>
      </c>
      <c r="Z286" s="42">
        <v>32.395000000000003</v>
      </c>
      <c r="AA286" s="43">
        <f t="shared" si="35"/>
        <v>28.984999999999999</v>
      </c>
      <c r="AB286" s="43">
        <f t="shared" si="36"/>
        <v>30.69</v>
      </c>
      <c r="AC286" s="43">
        <f t="shared" si="36"/>
        <v>17.05</v>
      </c>
      <c r="AD286" s="43">
        <f t="shared" si="40"/>
        <v>25.575000000000003</v>
      </c>
      <c r="AE286" s="43">
        <f t="shared" si="36"/>
        <v>17.05</v>
      </c>
      <c r="AF286" s="43">
        <f t="shared" si="36"/>
        <v>17.05</v>
      </c>
      <c r="AG286" s="43">
        <f t="shared" ref="AG286:AG349" si="41">$V286*AG$11</f>
        <v>17.05</v>
      </c>
      <c r="AH286" s="43"/>
      <c r="AI286" s="26"/>
      <c r="AJ286" s="26"/>
      <c r="AK286" s="26"/>
      <c r="AL286" s="24"/>
      <c r="AM286" s="24"/>
      <c r="AN286" s="24"/>
      <c r="AO286" s="24"/>
      <c r="AP286" s="24"/>
    </row>
    <row r="287" spans="1:42" x14ac:dyDescent="0.25">
      <c r="A287" s="3"/>
      <c r="B287" s="6">
        <v>274</v>
      </c>
      <c r="C287" s="71">
        <f>IFERROR(VLOOKUP($B287,$P$14:$V$514,5,0),"")</f>
        <v>73564</v>
      </c>
      <c r="D287" s="68" t="str">
        <f>IFERROR(VLOOKUP($B287,$P$14:$V$514,4,0),"")</f>
        <v>Radiology</v>
      </c>
      <c r="E287" s="71" t="str">
        <f>IFERROR(VLOOKUP($B287,$P$14:$V$514,6,0),"")</f>
        <v>Xray Knee 4 Views ea Bilateral</v>
      </c>
      <c r="F287" s="70">
        <f>IFERROR(VLOOKUP($B287,$P$14:$V$514,7,0),"")</f>
        <v>580</v>
      </c>
      <c r="G287" s="70">
        <f t="shared" si="37"/>
        <v>580</v>
      </c>
      <c r="H287" s="69">
        <f t="shared" si="38"/>
        <v>580</v>
      </c>
      <c r="I287" s="69">
        <f>IFERROR(VLOOKUP(B287,$P$14:$AH$514,VLOOKUP(I$11,$M$13:$N$23,2,0),0),"")</f>
        <v>533.6</v>
      </c>
      <c r="J287" s="5"/>
      <c r="K287" s="5"/>
      <c r="L287" s="5"/>
      <c r="M287" s="24"/>
      <c r="N287" s="24"/>
      <c r="O287" s="24"/>
      <c r="P287" s="44">
        <f>IFERROR(RANK(Q287,$Q$14:$Q$514,1),"")</f>
        <v>274</v>
      </c>
      <c r="Q287" s="39">
        <f t="shared" si="39"/>
        <v>1.0028699999999999</v>
      </c>
      <c r="R287" s="41"/>
      <c r="S287" s="41" t="s">
        <v>528</v>
      </c>
      <c r="T287" s="41">
        <v>73564</v>
      </c>
      <c r="U287" s="41" t="s">
        <v>288</v>
      </c>
      <c r="V287" s="41">
        <v>580</v>
      </c>
      <c r="W287" s="42">
        <v>533.6</v>
      </c>
      <c r="X287" s="42">
        <v>493</v>
      </c>
      <c r="Y287" s="42">
        <v>551</v>
      </c>
      <c r="Z287" s="42">
        <v>551</v>
      </c>
      <c r="AA287" s="43">
        <f t="shared" si="35"/>
        <v>493</v>
      </c>
      <c r="AB287" s="43">
        <f t="shared" si="36"/>
        <v>522</v>
      </c>
      <c r="AC287" s="43">
        <f t="shared" si="36"/>
        <v>290</v>
      </c>
      <c r="AD287" s="43">
        <f t="shared" si="40"/>
        <v>435</v>
      </c>
      <c r="AE287" s="43">
        <f t="shared" si="36"/>
        <v>290</v>
      </c>
      <c r="AF287" s="43">
        <f t="shared" si="36"/>
        <v>290</v>
      </c>
      <c r="AG287" s="43">
        <f t="shared" si="41"/>
        <v>290</v>
      </c>
      <c r="AH287" s="43"/>
      <c r="AI287" s="26"/>
      <c r="AJ287" s="26"/>
      <c r="AK287" s="26"/>
      <c r="AL287" s="24"/>
      <c r="AM287" s="24"/>
      <c r="AN287" s="24"/>
      <c r="AO287" s="24"/>
      <c r="AP287" s="24"/>
    </row>
    <row r="288" spans="1:42" x14ac:dyDescent="0.25">
      <c r="A288" s="3"/>
      <c r="B288" s="6">
        <v>275</v>
      </c>
      <c r="C288" s="71">
        <f>IFERROR(VLOOKUP($B288,$P$14:$V$514,5,0),"")</f>
        <v>73564</v>
      </c>
      <c r="D288" s="68" t="str">
        <f>IFERROR(VLOOKUP($B288,$P$14:$V$514,4,0),"")</f>
        <v>Radiology</v>
      </c>
      <c r="E288" s="71" t="str">
        <f>IFERROR(VLOOKUP($B288,$P$14:$V$514,6,0),"")</f>
        <v>Xray Knee 4 Views ea Bilateral - Radiologist Read</v>
      </c>
      <c r="F288" s="70">
        <f>IFERROR(VLOOKUP($B288,$P$14:$V$514,7,0),"")</f>
        <v>34.1</v>
      </c>
      <c r="G288" s="70">
        <f t="shared" si="37"/>
        <v>34.1</v>
      </c>
      <c r="H288" s="69">
        <f t="shared" si="38"/>
        <v>34.1</v>
      </c>
      <c r="I288" s="69">
        <f>IFERROR(VLOOKUP(B288,$P$14:$AH$514,VLOOKUP(I$11,$M$13:$N$23,2,0),0),"")</f>
        <v>31.37</v>
      </c>
      <c r="J288" s="5"/>
      <c r="K288" s="5"/>
      <c r="L288" s="5"/>
      <c r="M288" s="24"/>
      <c r="N288" s="24"/>
      <c r="O288" s="24"/>
      <c r="P288" s="44">
        <f>IFERROR(RANK(Q288,$Q$14:$Q$514,1),"")</f>
        <v>275</v>
      </c>
      <c r="Q288" s="39">
        <f t="shared" si="39"/>
        <v>1.00288</v>
      </c>
      <c r="R288" s="41"/>
      <c r="S288" s="41" t="s">
        <v>528</v>
      </c>
      <c r="T288" s="41">
        <v>73564</v>
      </c>
      <c r="U288" s="41" t="s">
        <v>289</v>
      </c>
      <c r="V288" s="41">
        <v>34.1</v>
      </c>
      <c r="W288" s="42">
        <v>31.37</v>
      </c>
      <c r="X288" s="42">
        <v>28.984999999999999</v>
      </c>
      <c r="Y288" s="42">
        <v>32.395000000000003</v>
      </c>
      <c r="Z288" s="42">
        <v>32.395000000000003</v>
      </c>
      <c r="AA288" s="43">
        <f t="shared" si="35"/>
        <v>28.984999999999999</v>
      </c>
      <c r="AB288" s="43">
        <f t="shared" si="36"/>
        <v>30.69</v>
      </c>
      <c r="AC288" s="43">
        <f t="shared" si="36"/>
        <v>17.05</v>
      </c>
      <c r="AD288" s="43">
        <f t="shared" si="40"/>
        <v>25.575000000000003</v>
      </c>
      <c r="AE288" s="43">
        <f t="shared" si="36"/>
        <v>17.05</v>
      </c>
      <c r="AF288" s="43">
        <f t="shared" si="36"/>
        <v>17.05</v>
      </c>
      <c r="AG288" s="43">
        <f t="shared" si="41"/>
        <v>17.05</v>
      </c>
      <c r="AH288" s="43"/>
      <c r="AI288" s="26"/>
      <c r="AJ288" s="26"/>
      <c r="AK288" s="26"/>
      <c r="AL288" s="24"/>
      <c r="AM288" s="24"/>
      <c r="AN288" s="24"/>
      <c r="AO288" s="24"/>
      <c r="AP288" s="24"/>
    </row>
    <row r="289" spans="1:42" x14ac:dyDescent="0.25">
      <c r="A289" s="3"/>
      <c r="B289" s="6">
        <v>276</v>
      </c>
      <c r="C289" s="71">
        <f>IFERROR(VLOOKUP($B289,$P$14:$V$514,5,0),"")</f>
        <v>73565</v>
      </c>
      <c r="D289" s="68" t="str">
        <f>IFERROR(VLOOKUP($B289,$P$14:$V$514,4,0),"")</f>
        <v>Radiology</v>
      </c>
      <c r="E289" s="71" t="str">
        <f>IFERROR(VLOOKUP($B289,$P$14:$V$514,6,0),"")</f>
        <v>Xray Bilateral Knee AP Standing 1 View</v>
      </c>
      <c r="F289" s="70">
        <f>IFERROR(VLOOKUP($B289,$P$14:$V$514,7,0),"")</f>
        <v>162.94999999999999</v>
      </c>
      <c r="G289" s="70">
        <f t="shared" si="37"/>
        <v>162.94999999999999</v>
      </c>
      <c r="H289" s="69">
        <f t="shared" si="38"/>
        <v>162.94999999999999</v>
      </c>
      <c r="I289" s="69">
        <f>IFERROR(VLOOKUP(B289,$P$14:$AH$514,VLOOKUP(I$11,$M$13:$N$23,2,0),0),"")</f>
        <v>149.91</v>
      </c>
      <c r="J289" s="5"/>
      <c r="K289" s="5"/>
      <c r="L289" s="5"/>
      <c r="M289" s="24"/>
      <c r="N289" s="24"/>
      <c r="O289" s="24"/>
      <c r="P289" s="44">
        <f>IFERROR(RANK(Q289,$Q$14:$Q$514,1),"")</f>
        <v>276</v>
      </c>
      <c r="Q289" s="39">
        <f t="shared" si="39"/>
        <v>1.0028900000000001</v>
      </c>
      <c r="R289" s="41"/>
      <c r="S289" s="41" t="s">
        <v>528</v>
      </c>
      <c r="T289" s="41">
        <v>73565</v>
      </c>
      <c r="U289" s="41" t="s">
        <v>290</v>
      </c>
      <c r="V289" s="41">
        <v>162.94999999999999</v>
      </c>
      <c r="W289" s="42">
        <v>149.91</v>
      </c>
      <c r="X289" s="42">
        <v>138.50749999999999</v>
      </c>
      <c r="Y289" s="42">
        <v>154.80249999999998</v>
      </c>
      <c r="Z289" s="42">
        <v>154.80249999999998</v>
      </c>
      <c r="AA289" s="43">
        <f t="shared" si="35"/>
        <v>138.50749999999999</v>
      </c>
      <c r="AB289" s="43">
        <f t="shared" si="36"/>
        <v>146.655</v>
      </c>
      <c r="AC289" s="43">
        <f t="shared" si="36"/>
        <v>81.474999999999994</v>
      </c>
      <c r="AD289" s="43">
        <f t="shared" si="40"/>
        <v>122.21249999999999</v>
      </c>
      <c r="AE289" s="43">
        <f t="shared" si="36"/>
        <v>81.474999999999994</v>
      </c>
      <c r="AF289" s="43">
        <f t="shared" si="36"/>
        <v>81.474999999999994</v>
      </c>
      <c r="AG289" s="43">
        <f t="shared" si="41"/>
        <v>81.474999999999994</v>
      </c>
      <c r="AH289" s="43"/>
      <c r="AI289" s="26"/>
      <c r="AJ289" s="26"/>
      <c r="AK289" s="26"/>
      <c r="AL289" s="24"/>
      <c r="AM289" s="24"/>
      <c r="AN289" s="24"/>
      <c r="AO289" s="24"/>
      <c r="AP289" s="24"/>
    </row>
    <row r="290" spans="1:42" x14ac:dyDescent="0.25">
      <c r="A290" s="3"/>
      <c r="B290" s="6">
        <v>277</v>
      </c>
      <c r="C290" s="71">
        <f>IFERROR(VLOOKUP($B290,$P$14:$V$514,5,0),"")</f>
        <v>73565</v>
      </c>
      <c r="D290" s="68" t="str">
        <f>IFERROR(VLOOKUP($B290,$P$14:$V$514,4,0),"")</f>
        <v>Radiology</v>
      </c>
      <c r="E290" s="71" t="str">
        <f>IFERROR(VLOOKUP($B290,$P$14:$V$514,6,0),"")</f>
        <v>Xray Bilateral Knee AP Standing 1 View - Radiologist Read</v>
      </c>
      <c r="F290" s="70">
        <f>IFERROR(VLOOKUP($B290,$P$14:$V$514,7,0),"")</f>
        <v>21.6</v>
      </c>
      <c r="G290" s="70">
        <f t="shared" si="37"/>
        <v>21.6</v>
      </c>
      <c r="H290" s="69">
        <f t="shared" si="38"/>
        <v>21.6</v>
      </c>
      <c r="I290" s="69">
        <f>IFERROR(VLOOKUP(B290,$P$14:$AH$514,VLOOKUP(I$11,$M$13:$N$23,2,0),0),"")</f>
        <v>19.87</v>
      </c>
      <c r="J290" s="5"/>
      <c r="K290" s="5"/>
      <c r="L290" s="5"/>
      <c r="M290" s="24"/>
      <c r="N290" s="24"/>
      <c r="O290" s="24"/>
      <c r="P290" s="44">
        <f>IFERROR(RANK(Q290,$Q$14:$Q$514,1),"")</f>
        <v>277</v>
      </c>
      <c r="Q290" s="39">
        <f t="shared" si="39"/>
        <v>1.0028999999999999</v>
      </c>
      <c r="R290" s="41"/>
      <c r="S290" s="41" t="s">
        <v>528</v>
      </c>
      <c r="T290" s="41">
        <v>73565</v>
      </c>
      <c r="U290" s="41" t="s">
        <v>291</v>
      </c>
      <c r="V290" s="41">
        <v>21.6</v>
      </c>
      <c r="W290" s="42">
        <v>19.87</v>
      </c>
      <c r="X290" s="42">
        <v>18.36</v>
      </c>
      <c r="Y290" s="42">
        <v>20.52</v>
      </c>
      <c r="Z290" s="42">
        <v>20.52</v>
      </c>
      <c r="AA290" s="43">
        <f t="shared" si="35"/>
        <v>18.36</v>
      </c>
      <c r="AB290" s="43">
        <f t="shared" si="36"/>
        <v>19.440000000000001</v>
      </c>
      <c r="AC290" s="43">
        <f t="shared" si="36"/>
        <v>10.8</v>
      </c>
      <c r="AD290" s="43">
        <f t="shared" si="40"/>
        <v>16.200000000000003</v>
      </c>
      <c r="AE290" s="43">
        <f t="shared" si="36"/>
        <v>10.8</v>
      </c>
      <c r="AF290" s="43">
        <f t="shared" si="36"/>
        <v>10.8</v>
      </c>
      <c r="AG290" s="43">
        <f t="shared" si="41"/>
        <v>10.8</v>
      </c>
      <c r="AH290" s="43"/>
      <c r="AI290" s="26"/>
      <c r="AJ290" s="26"/>
      <c r="AK290" s="26"/>
      <c r="AL290" s="24"/>
      <c r="AM290" s="24"/>
      <c r="AN290" s="24"/>
      <c r="AO290" s="24"/>
      <c r="AP290" s="24"/>
    </row>
    <row r="291" spans="1:42" x14ac:dyDescent="0.25">
      <c r="A291" s="3"/>
      <c r="B291" s="6">
        <v>278</v>
      </c>
      <c r="C291" s="71">
        <f>IFERROR(VLOOKUP($B291,$P$14:$V$514,5,0),"")</f>
        <v>73502</v>
      </c>
      <c r="D291" s="68" t="str">
        <f>IFERROR(VLOOKUP($B291,$P$14:$V$514,4,0),"")</f>
        <v>Radiology</v>
      </c>
      <c r="E291" s="71" t="str">
        <f>IFERROR(VLOOKUP($B291,$P$14:$V$514,6,0),"")</f>
        <v>Xray Hip Ulilateral Complete Min. 2 Views with Pelvis</v>
      </c>
      <c r="F291" s="70">
        <f>IFERROR(VLOOKUP($B291,$P$14:$V$514,7,0),"")</f>
        <v>483.9</v>
      </c>
      <c r="G291" s="70">
        <f t="shared" si="37"/>
        <v>483.9</v>
      </c>
      <c r="H291" s="69">
        <f t="shared" si="38"/>
        <v>483.9</v>
      </c>
      <c r="I291" s="69">
        <f>IFERROR(VLOOKUP(B291,$P$14:$AH$514,VLOOKUP(I$11,$M$13:$N$23,2,0),0),"")</f>
        <v>445.19</v>
      </c>
      <c r="J291" s="5"/>
      <c r="K291" s="5"/>
      <c r="L291" s="5"/>
      <c r="M291" s="24"/>
      <c r="N291" s="24"/>
      <c r="O291" s="24"/>
      <c r="P291" s="44">
        <f>IFERROR(RANK(Q291,$Q$14:$Q$514,1),"")</f>
        <v>278</v>
      </c>
      <c r="Q291" s="39">
        <f t="shared" si="39"/>
        <v>1.00291</v>
      </c>
      <c r="R291" s="41"/>
      <c r="S291" s="41" t="s">
        <v>528</v>
      </c>
      <c r="T291" s="41">
        <v>73502</v>
      </c>
      <c r="U291" s="41" t="s">
        <v>292</v>
      </c>
      <c r="V291" s="41">
        <v>483.9</v>
      </c>
      <c r="W291" s="42">
        <v>445.19</v>
      </c>
      <c r="X291" s="42">
        <v>411.315</v>
      </c>
      <c r="Y291" s="42">
        <v>459.70499999999998</v>
      </c>
      <c r="Z291" s="42">
        <v>459.70499999999998</v>
      </c>
      <c r="AA291" s="43">
        <f t="shared" si="35"/>
        <v>411.315</v>
      </c>
      <c r="AB291" s="43">
        <f t="shared" si="36"/>
        <v>435.51</v>
      </c>
      <c r="AC291" s="43">
        <f t="shared" si="36"/>
        <v>241.95</v>
      </c>
      <c r="AD291" s="43">
        <f t="shared" si="40"/>
        <v>362.92499999999995</v>
      </c>
      <c r="AE291" s="43">
        <f t="shared" si="36"/>
        <v>241.95</v>
      </c>
      <c r="AF291" s="43">
        <f t="shared" si="36"/>
        <v>241.95</v>
      </c>
      <c r="AG291" s="43">
        <f t="shared" si="41"/>
        <v>241.95</v>
      </c>
      <c r="AH291" s="43"/>
      <c r="AI291" s="26"/>
      <c r="AJ291" s="26"/>
      <c r="AK291" s="26"/>
      <c r="AL291" s="24"/>
      <c r="AM291" s="24"/>
      <c r="AN291" s="24"/>
      <c r="AO291" s="24"/>
      <c r="AP291" s="24"/>
    </row>
    <row r="292" spans="1:42" x14ac:dyDescent="0.25">
      <c r="A292" s="3"/>
      <c r="B292" s="6">
        <v>279</v>
      </c>
      <c r="C292" s="71">
        <f>IFERROR(VLOOKUP($B292,$P$14:$V$514,5,0),"")</f>
        <v>73502</v>
      </c>
      <c r="D292" s="68" t="str">
        <f>IFERROR(VLOOKUP($B292,$P$14:$V$514,4,0),"")</f>
        <v>Radiology</v>
      </c>
      <c r="E292" s="71" t="str">
        <f>IFERROR(VLOOKUP($B292,$P$14:$V$514,6,0),"")</f>
        <v>Xray Hip Ulilateral Complete Min. 2 Views with Pelvis - Radiologist Read</v>
      </c>
      <c r="F292" s="70">
        <f>IFERROR(VLOOKUP($B292,$P$14:$V$514,7,0),"")</f>
        <v>21.6</v>
      </c>
      <c r="G292" s="70">
        <f t="shared" si="37"/>
        <v>21.6</v>
      </c>
      <c r="H292" s="69">
        <f t="shared" si="38"/>
        <v>21.6</v>
      </c>
      <c r="I292" s="69">
        <f>IFERROR(VLOOKUP(B292,$P$14:$AH$514,VLOOKUP(I$11,$M$13:$N$23,2,0),0),"")</f>
        <v>19.87</v>
      </c>
      <c r="J292" s="5"/>
      <c r="K292" s="5"/>
      <c r="L292" s="5"/>
      <c r="M292" s="24"/>
      <c r="N292" s="24"/>
      <c r="O292" s="24"/>
      <c r="P292" s="44">
        <f>IFERROR(RANK(Q292,$Q$14:$Q$514,1),"")</f>
        <v>279</v>
      </c>
      <c r="Q292" s="39">
        <f t="shared" si="39"/>
        <v>1.00292</v>
      </c>
      <c r="R292" s="41"/>
      <c r="S292" s="41" t="s">
        <v>528</v>
      </c>
      <c r="T292" s="41">
        <v>73502</v>
      </c>
      <c r="U292" s="41" t="s">
        <v>293</v>
      </c>
      <c r="V292" s="41">
        <v>21.6</v>
      </c>
      <c r="W292" s="42">
        <v>19.87</v>
      </c>
      <c r="X292" s="42">
        <v>18.36</v>
      </c>
      <c r="Y292" s="42">
        <v>20.52</v>
      </c>
      <c r="Z292" s="42">
        <v>20.52</v>
      </c>
      <c r="AA292" s="43">
        <f t="shared" si="35"/>
        <v>18.36</v>
      </c>
      <c r="AB292" s="43">
        <f t="shared" si="36"/>
        <v>19.440000000000001</v>
      </c>
      <c r="AC292" s="43">
        <f t="shared" si="36"/>
        <v>10.8</v>
      </c>
      <c r="AD292" s="43">
        <f t="shared" si="40"/>
        <v>16.200000000000003</v>
      </c>
      <c r="AE292" s="43">
        <f t="shared" si="36"/>
        <v>10.8</v>
      </c>
      <c r="AF292" s="43">
        <f t="shared" si="36"/>
        <v>10.8</v>
      </c>
      <c r="AG292" s="43">
        <f t="shared" si="41"/>
        <v>10.8</v>
      </c>
      <c r="AH292" s="43"/>
      <c r="AI292" s="26"/>
      <c r="AJ292" s="26"/>
      <c r="AK292" s="26"/>
      <c r="AL292" s="24"/>
      <c r="AM292" s="24"/>
      <c r="AN292" s="24"/>
      <c r="AO292" s="24"/>
      <c r="AP292" s="24"/>
    </row>
    <row r="293" spans="1:42" x14ac:dyDescent="0.25">
      <c r="A293" s="3"/>
      <c r="B293" s="6">
        <v>280</v>
      </c>
      <c r="C293" s="71">
        <f>IFERROR(VLOOKUP($B293,$P$14:$V$514,5,0),"")</f>
        <v>73502</v>
      </c>
      <c r="D293" s="68" t="str">
        <f>IFERROR(VLOOKUP($B293,$P$14:$V$514,4,0),"")</f>
        <v>Radiology</v>
      </c>
      <c r="E293" s="71" t="str">
        <f>IFERROR(VLOOKUP($B293,$P$14:$V$514,6,0),"")</f>
        <v>Xray Hip Ulilateral Complete Min. 2 Views w/o Pelvis</v>
      </c>
      <c r="F293" s="70">
        <f>IFERROR(VLOOKUP($B293,$P$14:$V$514,7,0),"")</f>
        <v>241.95</v>
      </c>
      <c r="G293" s="70">
        <f t="shared" si="37"/>
        <v>241.95</v>
      </c>
      <c r="H293" s="69">
        <f t="shared" si="38"/>
        <v>241.95</v>
      </c>
      <c r="I293" s="69">
        <f>IFERROR(VLOOKUP(B293,$P$14:$AH$514,VLOOKUP(I$11,$M$13:$N$23,2,0),0),"")</f>
        <v>22.59</v>
      </c>
      <c r="J293" s="5"/>
      <c r="K293" s="5"/>
      <c r="L293" s="5"/>
      <c r="M293" s="24"/>
      <c r="N293" s="24"/>
      <c r="O293" s="24"/>
      <c r="P293" s="44">
        <f>IFERROR(RANK(Q293,$Q$14:$Q$514,1),"")</f>
        <v>280</v>
      </c>
      <c r="Q293" s="39">
        <f t="shared" si="39"/>
        <v>1.0029300000000001</v>
      </c>
      <c r="R293" s="41"/>
      <c r="S293" s="41" t="s">
        <v>528</v>
      </c>
      <c r="T293" s="41">
        <v>73502</v>
      </c>
      <c r="U293" s="41" t="s">
        <v>294</v>
      </c>
      <c r="V293" s="41">
        <v>241.95</v>
      </c>
      <c r="W293" s="42">
        <v>22.59</v>
      </c>
      <c r="X293" s="42">
        <v>205.6575</v>
      </c>
      <c r="Y293" s="42">
        <v>229.85249999999999</v>
      </c>
      <c r="Z293" s="42">
        <v>229.85249999999999</v>
      </c>
      <c r="AA293" s="43">
        <f t="shared" si="35"/>
        <v>205.6575</v>
      </c>
      <c r="AB293" s="43">
        <f t="shared" si="36"/>
        <v>217.755</v>
      </c>
      <c r="AC293" s="43">
        <f t="shared" si="36"/>
        <v>120.97499999999999</v>
      </c>
      <c r="AD293" s="43">
        <f t="shared" si="40"/>
        <v>181.46249999999998</v>
      </c>
      <c r="AE293" s="43">
        <f t="shared" si="36"/>
        <v>120.97499999999999</v>
      </c>
      <c r="AF293" s="43">
        <f t="shared" si="36"/>
        <v>120.97499999999999</v>
      </c>
      <c r="AG293" s="43">
        <f t="shared" si="41"/>
        <v>120.97499999999999</v>
      </c>
      <c r="AH293" s="43"/>
      <c r="AI293" s="26"/>
      <c r="AJ293" s="26"/>
      <c r="AK293" s="26"/>
      <c r="AL293" s="24"/>
      <c r="AM293" s="24"/>
      <c r="AN293" s="24"/>
      <c r="AO293" s="24"/>
      <c r="AP293" s="24"/>
    </row>
    <row r="294" spans="1:42" x14ac:dyDescent="0.25">
      <c r="A294" s="3"/>
      <c r="B294" s="6">
        <v>281</v>
      </c>
      <c r="C294" s="71">
        <f>IFERROR(VLOOKUP($B294,$P$14:$V$514,5,0),"")</f>
        <v>73502</v>
      </c>
      <c r="D294" s="68" t="str">
        <f>IFERROR(VLOOKUP($B294,$P$14:$V$514,4,0),"")</f>
        <v>Radiology</v>
      </c>
      <c r="E294" s="71" t="str">
        <f>IFERROR(VLOOKUP($B294,$P$14:$V$514,6,0),"")</f>
        <v>Xray Hip Ulilateral Complete Min. 2 Views w/o Pelvis - Radiologist Read</v>
      </c>
      <c r="F294" s="70">
        <f>IFERROR(VLOOKUP($B294,$P$14:$V$514,7,0),"")</f>
        <v>21.6</v>
      </c>
      <c r="G294" s="70">
        <f t="shared" si="37"/>
        <v>21.6</v>
      </c>
      <c r="H294" s="69">
        <f t="shared" si="38"/>
        <v>21.6</v>
      </c>
      <c r="I294" s="69">
        <f>IFERROR(VLOOKUP(B294,$P$14:$AH$514,VLOOKUP(I$11,$M$13:$N$23,2,0),0),"")</f>
        <v>19.87</v>
      </c>
      <c r="J294" s="5"/>
      <c r="K294" s="5"/>
      <c r="L294" s="5"/>
      <c r="M294" s="24"/>
      <c r="N294" s="24"/>
      <c r="O294" s="24"/>
      <c r="P294" s="44">
        <f>IFERROR(RANK(Q294,$Q$14:$Q$514,1),"")</f>
        <v>281</v>
      </c>
      <c r="Q294" s="39">
        <f t="shared" si="39"/>
        <v>1.0029399999999999</v>
      </c>
      <c r="R294" s="41"/>
      <c r="S294" s="41" t="s">
        <v>528</v>
      </c>
      <c r="T294" s="41">
        <v>73502</v>
      </c>
      <c r="U294" s="41" t="s">
        <v>295</v>
      </c>
      <c r="V294" s="41">
        <v>21.6</v>
      </c>
      <c r="W294" s="42">
        <v>19.87</v>
      </c>
      <c r="X294" s="42">
        <v>18.36</v>
      </c>
      <c r="Y294" s="42">
        <v>20.52</v>
      </c>
      <c r="Z294" s="42">
        <v>20.52</v>
      </c>
      <c r="AA294" s="43">
        <f t="shared" si="35"/>
        <v>18.36</v>
      </c>
      <c r="AB294" s="43">
        <f t="shared" si="36"/>
        <v>19.440000000000001</v>
      </c>
      <c r="AC294" s="43">
        <f t="shared" si="36"/>
        <v>10.8</v>
      </c>
      <c r="AD294" s="43">
        <f t="shared" si="40"/>
        <v>16.200000000000003</v>
      </c>
      <c r="AE294" s="43">
        <f t="shared" si="36"/>
        <v>10.8</v>
      </c>
      <c r="AF294" s="43">
        <f t="shared" si="36"/>
        <v>10.8</v>
      </c>
      <c r="AG294" s="43">
        <f t="shared" si="41"/>
        <v>10.8</v>
      </c>
      <c r="AH294" s="43"/>
      <c r="AI294" s="26"/>
      <c r="AJ294" s="26"/>
      <c r="AK294" s="26"/>
      <c r="AL294" s="24"/>
      <c r="AM294" s="24"/>
      <c r="AN294" s="24"/>
      <c r="AO294" s="24"/>
      <c r="AP294" s="24"/>
    </row>
    <row r="295" spans="1:42" x14ac:dyDescent="0.25">
      <c r="A295" s="3"/>
      <c r="B295" s="6">
        <v>282</v>
      </c>
      <c r="C295" s="71">
        <f>IFERROR(VLOOKUP($B295,$P$14:$V$514,5,0),"")</f>
        <v>73590</v>
      </c>
      <c r="D295" s="68" t="str">
        <f>IFERROR(VLOOKUP($B295,$P$14:$V$514,4,0),"")</f>
        <v>Radiology</v>
      </c>
      <c r="E295" s="71" t="str">
        <f>IFERROR(VLOOKUP($B295,$P$14:$V$514,6,0),"")</f>
        <v>Xray Tibia 2 Views</v>
      </c>
      <c r="F295" s="70">
        <f>IFERROR(VLOOKUP($B295,$P$14:$V$514,7,0),"")</f>
        <v>170.85</v>
      </c>
      <c r="G295" s="70">
        <f t="shared" si="37"/>
        <v>170.85</v>
      </c>
      <c r="H295" s="69">
        <f t="shared" si="38"/>
        <v>170.85</v>
      </c>
      <c r="I295" s="69">
        <f>IFERROR(VLOOKUP(B295,$P$14:$AH$514,VLOOKUP(I$11,$M$13:$N$23,2,0),0),"")</f>
        <v>157.18</v>
      </c>
      <c r="J295" s="5"/>
      <c r="K295" s="5"/>
      <c r="L295" s="5"/>
      <c r="M295" s="24"/>
      <c r="N295" s="24"/>
      <c r="O295" s="24"/>
      <c r="P295" s="44">
        <f>IFERROR(RANK(Q295,$Q$14:$Q$514,1),"")</f>
        <v>282</v>
      </c>
      <c r="Q295" s="39">
        <f t="shared" si="39"/>
        <v>1.00295</v>
      </c>
      <c r="R295" s="41"/>
      <c r="S295" s="41" t="s">
        <v>528</v>
      </c>
      <c r="T295" s="41">
        <v>73590</v>
      </c>
      <c r="U295" s="41" t="s">
        <v>296</v>
      </c>
      <c r="V295" s="41">
        <v>170.85</v>
      </c>
      <c r="W295" s="42">
        <v>157.18</v>
      </c>
      <c r="X295" s="42">
        <v>145.2225</v>
      </c>
      <c r="Y295" s="42">
        <v>162.30749999999998</v>
      </c>
      <c r="Z295" s="42">
        <v>162.30749999999998</v>
      </c>
      <c r="AA295" s="43">
        <f t="shared" si="35"/>
        <v>145.2225</v>
      </c>
      <c r="AB295" s="43">
        <f t="shared" si="36"/>
        <v>153.76499999999999</v>
      </c>
      <c r="AC295" s="43">
        <f t="shared" si="36"/>
        <v>85.424999999999997</v>
      </c>
      <c r="AD295" s="43">
        <f t="shared" si="40"/>
        <v>128.13749999999999</v>
      </c>
      <c r="AE295" s="43">
        <f t="shared" si="36"/>
        <v>85.424999999999997</v>
      </c>
      <c r="AF295" s="43">
        <f t="shared" si="36"/>
        <v>85.424999999999997</v>
      </c>
      <c r="AG295" s="43">
        <f t="shared" si="41"/>
        <v>85.424999999999997</v>
      </c>
      <c r="AH295" s="43"/>
      <c r="AI295" s="26"/>
      <c r="AJ295" s="26"/>
      <c r="AK295" s="26"/>
      <c r="AL295" s="24"/>
      <c r="AM295" s="24"/>
      <c r="AN295" s="24"/>
      <c r="AO295" s="24"/>
      <c r="AP295" s="24"/>
    </row>
    <row r="296" spans="1:42" x14ac:dyDescent="0.25">
      <c r="A296" s="3"/>
      <c r="B296" s="6">
        <v>283</v>
      </c>
      <c r="C296" s="71">
        <f>IFERROR(VLOOKUP($B296,$P$14:$V$514,5,0),"")</f>
        <v>73590</v>
      </c>
      <c r="D296" s="68" t="str">
        <f>IFERROR(VLOOKUP($B296,$P$14:$V$514,4,0),"")</f>
        <v>Radiology</v>
      </c>
      <c r="E296" s="71" t="str">
        <f>IFERROR(VLOOKUP($B296,$P$14:$V$514,6,0),"")</f>
        <v>Xray Tibia 2 Views - Radiologist Read</v>
      </c>
      <c r="F296" s="70">
        <f>IFERROR(VLOOKUP($B296,$P$14:$V$514,7,0),"")</f>
        <v>21.6</v>
      </c>
      <c r="G296" s="70">
        <f t="shared" si="37"/>
        <v>21.6</v>
      </c>
      <c r="H296" s="69">
        <f t="shared" si="38"/>
        <v>21.6</v>
      </c>
      <c r="I296" s="69">
        <f>IFERROR(VLOOKUP(B296,$P$14:$AH$514,VLOOKUP(I$11,$M$13:$N$23,2,0),0),"")</f>
        <v>19.87</v>
      </c>
      <c r="J296" s="5"/>
      <c r="K296" s="5"/>
      <c r="L296" s="5"/>
      <c r="M296" s="24"/>
      <c r="N296" s="24"/>
      <c r="O296" s="24"/>
      <c r="P296" s="44">
        <f>IFERROR(RANK(Q296,$Q$14:$Q$514,1),"")</f>
        <v>283</v>
      </c>
      <c r="Q296" s="39">
        <f t="shared" si="39"/>
        <v>1.0029600000000001</v>
      </c>
      <c r="R296" s="41"/>
      <c r="S296" s="41" t="s">
        <v>528</v>
      </c>
      <c r="T296" s="41">
        <v>73590</v>
      </c>
      <c r="U296" s="41" t="s">
        <v>297</v>
      </c>
      <c r="V296" s="41">
        <v>21.6</v>
      </c>
      <c r="W296" s="42">
        <v>19.87</v>
      </c>
      <c r="X296" s="42">
        <v>18.36</v>
      </c>
      <c r="Y296" s="42">
        <v>20.52</v>
      </c>
      <c r="Z296" s="42">
        <v>20.52</v>
      </c>
      <c r="AA296" s="43">
        <f t="shared" si="35"/>
        <v>18.36</v>
      </c>
      <c r="AB296" s="43">
        <f t="shared" si="36"/>
        <v>19.440000000000001</v>
      </c>
      <c r="AC296" s="43">
        <f t="shared" si="36"/>
        <v>10.8</v>
      </c>
      <c r="AD296" s="43">
        <f t="shared" si="40"/>
        <v>16.200000000000003</v>
      </c>
      <c r="AE296" s="43">
        <f t="shared" si="36"/>
        <v>10.8</v>
      </c>
      <c r="AF296" s="43">
        <f t="shared" si="36"/>
        <v>10.8</v>
      </c>
      <c r="AG296" s="43">
        <f t="shared" si="41"/>
        <v>10.8</v>
      </c>
      <c r="AH296" s="43"/>
      <c r="AI296" s="26"/>
      <c r="AJ296" s="26"/>
      <c r="AK296" s="26"/>
      <c r="AL296" s="24"/>
      <c r="AM296" s="24"/>
      <c r="AN296" s="24"/>
      <c r="AO296" s="24"/>
      <c r="AP296" s="24"/>
    </row>
    <row r="297" spans="1:42" x14ac:dyDescent="0.25">
      <c r="A297" s="3"/>
      <c r="B297" s="6">
        <v>284</v>
      </c>
      <c r="C297" s="71">
        <f>IFERROR(VLOOKUP($B297,$P$14:$V$514,5,0),"")</f>
        <v>73590</v>
      </c>
      <c r="D297" s="68" t="str">
        <f>IFERROR(VLOOKUP($B297,$P$14:$V$514,4,0),"")</f>
        <v>Radiology</v>
      </c>
      <c r="E297" s="71" t="str">
        <f>IFERROR(VLOOKUP($B297,$P$14:$V$514,6,0),"")</f>
        <v>Xray Tibia 1 View</v>
      </c>
      <c r="F297" s="70">
        <f>IFERROR(VLOOKUP($B297,$P$14:$V$514,7,0),"")</f>
        <v>85.2</v>
      </c>
      <c r="G297" s="70">
        <f t="shared" si="37"/>
        <v>85.2</v>
      </c>
      <c r="H297" s="69">
        <f t="shared" si="38"/>
        <v>85.2</v>
      </c>
      <c r="I297" s="69">
        <f>IFERROR(VLOOKUP(B297,$P$14:$AH$514,VLOOKUP(I$11,$M$13:$N$23,2,0),0),"")</f>
        <v>78.38</v>
      </c>
      <c r="J297" s="5"/>
      <c r="K297" s="5"/>
      <c r="L297" s="5"/>
      <c r="M297" s="24"/>
      <c r="N297" s="24"/>
      <c r="O297" s="24"/>
      <c r="P297" s="44">
        <f>IFERROR(RANK(Q297,$Q$14:$Q$514,1),"")</f>
        <v>284</v>
      </c>
      <c r="Q297" s="39">
        <f t="shared" si="39"/>
        <v>1.0029699999999999</v>
      </c>
      <c r="R297" s="41"/>
      <c r="S297" s="41" t="s">
        <v>528</v>
      </c>
      <c r="T297" s="41">
        <v>73590</v>
      </c>
      <c r="U297" s="41" t="s">
        <v>298</v>
      </c>
      <c r="V297" s="41">
        <v>85.2</v>
      </c>
      <c r="W297" s="42">
        <v>78.38</v>
      </c>
      <c r="X297" s="42">
        <v>72.42</v>
      </c>
      <c r="Y297" s="42">
        <v>80.94</v>
      </c>
      <c r="Z297" s="42">
        <v>80.94</v>
      </c>
      <c r="AA297" s="43">
        <f t="shared" si="35"/>
        <v>72.42</v>
      </c>
      <c r="AB297" s="43">
        <f t="shared" si="36"/>
        <v>76.680000000000007</v>
      </c>
      <c r="AC297" s="43">
        <f t="shared" si="36"/>
        <v>42.6</v>
      </c>
      <c r="AD297" s="43">
        <f t="shared" si="40"/>
        <v>63.900000000000006</v>
      </c>
      <c r="AE297" s="43">
        <f t="shared" si="36"/>
        <v>42.6</v>
      </c>
      <c r="AF297" s="43">
        <f t="shared" si="36"/>
        <v>42.6</v>
      </c>
      <c r="AG297" s="43">
        <f t="shared" si="41"/>
        <v>42.6</v>
      </c>
      <c r="AH297" s="43"/>
      <c r="AI297" s="26"/>
      <c r="AJ297" s="26"/>
      <c r="AK297" s="26"/>
      <c r="AL297" s="24"/>
      <c r="AM297" s="24"/>
      <c r="AN297" s="24"/>
      <c r="AO297" s="24"/>
      <c r="AP297" s="24"/>
    </row>
    <row r="298" spans="1:42" x14ac:dyDescent="0.25">
      <c r="A298" s="3"/>
      <c r="B298" s="6">
        <v>285</v>
      </c>
      <c r="C298" s="71">
        <f>IFERROR(VLOOKUP($B298,$P$14:$V$514,5,0),"")</f>
        <v>73590</v>
      </c>
      <c r="D298" s="68" t="str">
        <f>IFERROR(VLOOKUP($B298,$P$14:$V$514,4,0),"")</f>
        <v>Radiology</v>
      </c>
      <c r="E298" s="71" t="str">
        <f>IFERROR(VLOOKUP($B298,$P$14:$V$514,6,0),"")</f>
        <v>Xray Tibia 1 View - Radiologist Read</v>
      </c>
      <c r="F298" s="70">
        <f>IFERROR(VLOOKUP($B298,$P$14:$V$514,7,0),"")</f>
        <v>7.9</v>
      </c>
      <c r="G298" s="70">
        <f t="shared" si="37"/>
        <v>7.9</v>
      </c>
      <c r="H298" s="69">
        <f t="shared" si="38"/>
        <v>7.9</v>
      </c>
      <c r="I298" s="69">
        <f>IFERROR(VLOOKUP(B298,$P$14:$AH$514,VLOOKUP(I$11,$M$13:$N$23,2,0),0),"")</f>
        <v>7.27</v>
      </c>
      <c r="J298" s="5"/>
      <c r="K298" s="5"/>
      <c r="L298" s="5"/>
      <c r="M298" s="24"/>
      <c r="N298" s="24"/>
      <c r="O298" s="24"/>
      <c r="P298" s="44">
        <f>IFERROR(RANK(Q298,$Q$14:$Q$514,1),"")</f>
        <v>285</v>
      </c>
      <c r="Q298" s="39">
        <f t="shared" si="39"/>
        <v>1.00298</v>
      </c>
      <c r="R298" s="41"/>
      <c r="S298" s="41" t="s">
        <v>528</v>
      </c>
      <c r="T298" s="41">
        <v>73590</v>
      </c>
      <c r="U298" s="41" t="s">
        <v>299</v>
      </c>
      <c r="V298" s="41">
        <v>7.9</v>
      </c>
      <c r="W298" s="42">
        <v>7.27</v>
      </c>
      <c r="X298" s="42">
        <v>6.7149999999999999</v>
      </c>
      <c r="Y298" s="42">
        <v>7.5049999999999999</v>
      </c>
      <c r="Z298" s="42">
        <v>7.5049999999999999</v>
      </c>
      <c r="AA298" s="43">
        <f t="shared" si="35"/>
        <v>6.7149999999999999</v>
      </c>
      <c r="AB298" s="43">
        <f t="shared" si="36"/>
        <v>7.11</v>
      </c>
      <c r="AC298" s="43">
        <f t="shared" si="36"/>
        <v>3.95</v>
      </c>
      <c r="AD298" s="43">
        <f t="shared" si="40"/>
        <v>5.9250000000000007</v>
      </c>
      <c r="AE298" s="43">
        <f t="shared" si="36"/>
        <v>3.95</v>
      </c>
      <c r="AF298" s="43">
        <f t="shared" si="36"/>
        <v>3.95</v>
      </c>
      <c r="AG298" s="43">
        <f t="shared" si="41"/>
        <v>3.95</v>
      </c>
      <c r="AH298" s="43"/>
      <c r="AI298" s="26"/>
      <c r="AJ298" s="26"/>
      <c r="AK298" s="26"/>
      <c r="AL298" s="24"/>
      <c r="AM298" s="24"/>
      <c r="AN298" s="24"/>
      <c r="AO298" s="24"/>
      <c r="AP298" s="24"/>
    </row>
    <row r="299" spans="1:42" x14ac:dyDescent="0.25">
      <c r="A299" s="3"/>
      <c r="B299" s="6">
        <v>286</v>
      </c>
      <c r="C299" s="71">
        <f>IFERROR(VLOOKUP($B299,$P$14:$V$514,5,0),"")</f>
        <v>73600</v>
      </c>
      <c r="D299" s="68" t="str">
        <f>IFERROR(VLOOKUP($B299,$P$14:$V$514,4,0),"")</f>
        <v>Radiology</v>
      </c>
      <c r="E299" s="71" t="str">
        <f>IFERROR(VLOOKUP($B299,$P$14:$V$514,6,0),"")</f>
        <v>Xray Ankle 2 Views</v>
      </c>
      <c r="F299" s="70">
        <f>IFERROR(VLOOKUP($B299,$P$14:$V$514,7,0),"")</f>
        <v>161.19999999999999</v>
      </c>
      <c r="G299" s="70">
        <f t="shared" si="37"/>
        <v>161.19999999999999</v>
      </c>
      <c r="H299" s="69">
        <f t="shared" si="38"/>
        <v>161.19999999999999</v>
      </c>
      <c r="I299" s="69">
        <f>IFERROR(VLOOKUP(B299,$P$14:$AH$514,VLOOKUP(I$11,$M$13:$N$23,2,0),0),"")</f>
        <v>148.30000000000001</v>
      </c>
      <c r="J299" s="5"/>
      <c r="K299" s="5"/>
      <c r="L299" s="5"/>
      <c r="M299" s="24"/>
      <c r="N299" s="24"/>
      <c r="O299" s="24"/>
      <c r="P299" s="44">
        <f>IFERROR(RANK(Q299,$Q$14:$Q$514,1),"")</f>
        <v>286</v>
      </c>
      <c r="Q299" s="39">
        <f t="shared" si="39"/>
        <v>1.00299</v>
      </c>
      <c r="R299" s="41"/>
      <c r="S299" s="41" t="s">
        <v>528</v>
      </c>
      <c r="T299" s="41">
        <v>73600</v>
      </c>
      <c r="U299" s="41" t="s">
        <v>300</v>
      </c>
      <c r="V299" s="41">
        <v>161.19999999999999</v>
      </c>
      <c r="W299" s="42">
        <v>148.30000000000001</v>
      </c>
      <c r="X299" s="42">
        <v>137.01999999999998</v>
      </c>
      <c r="Y299" s="42">
        <v>153.13999999999999</v>
      </c>
      <c r="Z299" s="42">
        <v>153.13999999999999</v>
      </c>
      <c r="AA299" s="43">
        <f t="shared" si="35"/>
        <v>137.01999999999998</v>
      </c>
      <c r="AB299" s="43">
        <f t="shared" si="36"/>
        <v>145.07999999999998</v>
      </c>
      <c r="AC299" s="43">
        <f t="shared" si="36"/>
        <v>80.599999999999994</v>
      </c>
      <c r="AD299" s="43">
        <f t="shared" si="40"/>
        <v>120.89999999999999</v>
      </c>
      <c r="AE299" s="43">
        <f t="shared" si="36"/>
        <v>80.599999999999994</v>
      </c>
      <c r="AF299" s="43">
        <f t="shared" si="36"/>
        <v>80.599999999999994</v>
      </c>
      <c r="AG299" s="43">
        <f t="shared" si="41"/>
        <v>80.599999999999994</v>
      </c>
      <c r="AH299" s="43"/>
      <c r="AI299" s="26"/>
      <c r="AJ299" s="26"/>
      <c r="AK299" s="26"/>
      <c r="AL299" s="24"/>
      <c r="AM299" s="24"/>
      <c r="AN299" s="24"/>
      <c r="AO299" s="24"/>
      <c r="AP299" s="24"/>
    </row>
    <row r="300" spans="1:42" x14ac:dyDescent="0.25">
      <c r="A300" s="3"/>
      <c r="B300" s="6">
        <v>287</v>
      </c>
      <c r="C300" s="71">
        <f>IFERROR(VLOOKUP($B300,$P$14:$V$514,5,0),"")</f>
        <v>73600</v>
      </c>
      <c r="D300" s="68" t="str">
        <f>IFERROR(VLOOKUP($B300,$P$14:$V$514,4,0),"")</f>
        <v>Radiology</v>
      </c>
      <c r="E300" s="71" t="str">
        <f>IFERROR(VLOOKUP($B300,$P$14:$V$514,6,0),"")</f>
        <v>Xray Ankle 2 Views - Radiologist Read</v>
      </c>
      <c r="F300" s="70">
        <f>IFERROR(VLOOKUP($B300,$P$14:$V$514,7,0),"")</f>
        <v>18.899999999999999</v>
      </c>
      <c r="G300" s="70">
        <f t="shared" si="37"/>
        <v>18.899999999999999</v>
      </c>
      <c r="H300" s="69">
        <f t="shared" si="38"/>
        <v>18.899999999999999</v>
      </c>
      <c r="I300" s="69">
        <f>IFERROR(VLOOKUP(B300,$P$14:$AH$514,VLOOKUP(I$11,$M$13:$N$23,2,0),0),"")</f>
        <v>17.39</v>
      </c>
      <c r="J300" s="5"/>
      <c r="K300" s="5"/>
      <c r="L300" s="5"/>
      <c r="M300" s="24"/>
      <c r="N300" s="24"/>
      <c r="O300" s="24"/>
      <c r="P300" s="44">
        <f>IFERROR(RANK(Q300,$Q$14:$Q$514,1),"")</f>
        <v>287</v>
      </c>
      <c r="Q300" s="39">
        <f t="shared" si="39"/>
        <v>1.0029999999999999</v>
      </c>
      <c r="R300" s="41"/>
      <c r="S300" s="41" t="s">
        <v>528</v>
      </c>
      <c r="T300" s="41">
        <v>73600</v>
      </c>
      <c r="U300" s="41" t="s">
        <v>301</v>
      </c>
      <c r="V300" s="41">
        <v>18.899999999999999</v>
      </c>
      <c r="W300" s="42">
        <v>17.39</v>
      </c>
      <c r="X300" s="42">
        <v>16.064999999999998</v>
      </c>
      <c r="Y300" s="42">
        <v>17.954999999999998</v>
      </c>
      <c r="Z300" s="42">
        <v>17.954999999999998</v>
      </c>
      <c r="AA300" s="43">
        <f t="shared" si="35"/>
        <v>16.064999999999998</v>
      </c>
      <c r="AB300" s="43">
        <f t="shared" si="36"/>
        <v>17.009999999999998</v>
      </c>
      <c r="AC300" s="43">
        <f t="shared" si="36"/>
        <v>9.4499999999999993</v>
      </c>
      <c r="AD300" s="43">
        <f t="shared" si="40"/>
        <v>14.174999999999999</v>
      </c>
      <c r="AE300" s="43">
        <f t="shared" si="36"/>
        <v>9.4499999999999993</v>
      </c>
      <c r="AF300" s="43">
        <f t="shared" si="36"/>
        <v>9.4499999999999993</v>
      </c>
      <c r="AG300" s="43">
        <f t="shared" si="41"/>
        <v>9.4499999999999993</v>
      </c>
      <c r="AH300" s="43"/>
      <c r="AI300" s="26"/>
      <c r="AJ300" s="26"/>
      <c r="AK300" s="26"/>
      <c r="AL300" s="24"/>
      <c r="AM300" s="24"/>
      <c r="AN300" s="24"/>
      <c r="AO300" s="24"/>
      <c r="AP300" s="24"/>
    </row>
    <row r="301" spans="1:42" x14ac:dyDescent="0.25">
      <c r="A301" s="3"/>
      <c r="B301" s="6">
        <v>288</v>
      </c>
      <c r="C301" s="71">
        <f>IFERROR(VLOOKUP($B301,$P$14:$V$514,5,0),"")</f>
        <v>73600</v>
      </c>
      <c r="D301" s="68" t="str">
        <f>IFERROR(VLOOKUP($B301,$P$14:$V$514,4,0),"")</f>
        <v>Radiology</v>
      </c>
      <c r="E301" s="71" t="str">
        <f>IFERROR(VLOOKUP($B301,$P$14:$V$514,6,0),"")</f>
        <v>Xray Ankle 1 View</v>
      </c>
      <c r="F301" s="70">
        <f>IFERROR(VLOOKUP($B301,$P$14:$V$514,7,0),"")</f>
        <v>81.5</v>
      </c>
      <c r="G301" s="70">
        <f t="shared" si="37"/>
        <v>81.5</v>
      </c>
      <c r="H301" s="69">
        <f t="shared" si="38"/>
        <v>81.5</v>
      </c>
      <c r="I301" s="69">
        <f>IFERROR(VLOOKUP(B301,$P$14:$AH$514,VLOOKUP(I$11,$M$13:$N$23,2,0),0),"")</f>
        <v>74.98</v>
      </c>
      <c r="J301" s="5"/>
      <c r="K301" s="5"/>
      <c r="L301" s="5"/>
      <c r="M301" s="24"/>
      <c r="N301" s="24"/>
      <c r="O301" s="24"/>
      <c r="P301" s="44">
        <f>IFERROR(RANK(Q301,$Q$14:$Q$514,1),"")</f>
        <v>288</v>
      </c>
      <c r="Q301" s="39">
        <f t="shared" si="39"/>
        <v>1.00301</v>
      </c>
      <c r="R301" s="41"/>
      <c r="S301" s="41" t="s">
        <v>528</v>
      </c>
      <c r="T301" s="41">
        <v>73600</v>
      </c>
      <c r="U301" s="41" t="s">
        <v>302</v>
      </c>
      <c r="V301" s="41">
        <v>81.5</v>
      </c>
      <c r="W301" s="42">
        <v>74.98</v>
      </c>
      <c r="X301" s="42">
        <v>69.274999999999991</v>
      </c>
      <c r="Y301" s="42">
        <v>77.424999999999997</v>
      </c>
      <c r="Z301" s="42">
        <v>77.424999999999997</v>
      </c>
      <c r="AA301" s="43">
        <f t="shared" si="35"/>
        <v>69.274999999999991</v>
      </c>
      <c r="AB301" s="43">
        <f t="shared" si="36"/>
        <v>73.350000000000009</v>
      </c>
      <c r="AC301" s="43">
        <f t="shared" si="36"/>
        <v>40.75</v>
      </c>
      <c r="AD301" s="43">
        <f t="shared" si="40"/>
        <v>61.125</v>
      </c>
      <c r="AE301" s="43">
        <f t="shared" si="36"/>
        <v>40.75</v>
      </c>
      <c r="AF301" s="43">
        <f t="shared" si="36"/>
        <v>40.75</v>
      </c>
      <c r="AG301" s="43">
        <f t="shared" si="41"/>
        <v>40.75</v>
      </c>
      <c r="AH301" s="43"/>
      <c r="AI301" s="26"/>
      <c r="AJ301" s="26"/>
      <c r="AK301" s="26"/>
      <c r="AL301" s="24"/>
      <c r="AM301" s="24"/>
      <c r="AN301" s="24"/>
      <c r="AO301" s="24"/>
      <c r="AP301" s="24"/>
    </row>
    <row r="302" spans="1:42" x14ac:dyDescent="0.25">
      <c r="A302" s="3"/>
      <c r="B302" s="6">
        <v>289</v>
      </c>
      <c r="C302" s="71">
        <f>IFERROR(VLOOKUP($B302,$P$14:$V$514,5,0),"")</f>
        <v>73600</v>
      </c>
      <c r="D302" s="68" t="str">
        <f>IFERROR(VLOOKUP($B302,$P$14:$V$514,4,0),"")</f>
        <v>Radiology</v>
      </c>
      <c r="E302" s="71" t="str">
        <f>IFERROR(VLOOKUP($B302,$P$14:$V$514,6,0),"")</f>
        <v>Xray Ankle 1 View - Radiologist Read</v>
      </c>
      <c r="F302" s="70">
        <f>IFERROR(VLOOKUP($B302,$P$14:$V$514,7,0),"")</f>
        <v>7.9</v>
      </c>
      <c r="G302" s="70">
        <f t="shared" si="37"/>
        <v>7.9</v>
      </c>
      <c r="H302" s="69">
        <f t="shared" si="38"/>
        <v>7.9</v>
      </c>
      <c r="I302" s="69">
        <f>IFERROR(VLOOKUP(B302,$P$14:$AH$514,VLOOKUP(I$11,$M$13:$N$23,2,0),0),"")</f>
        <v>7.27</v>
      </c>
      <c r="J302" s="5"/>
      <c r="K302" s="5"/>
      <c r="L302" s="5"/>
      <c r="M302" s="24"/>
      <c r="N302" s="24"/>
      <c r="O302" s="24"/>
      <c r="P302" s="44">
        <f>IFERROR(RANK(Q302,$Q$14:$Q$514,1),"")</f>
        <v>289</v>
      </c>
      <c r="Q302" s="39">
        <f t="shared" si="39"/>
        <v>1.00302</v>
      </c>
      <c r="R302" s="41"/>
      <c r="S302" s="41" t="s">
        <v>528</v>
      </c>
      <c r="T302" s="41">
        <v>73600</v>
      </c>
      <c r="U302" s="41" t="s">
        <v>303</v>
      </c>
      <c r="V302" s="41">
        <v>7.9</v>
      </c>
      <c r="W302" s="42">
        <v>7.27</v>
      </c>
      <c r="X302" s="42">
        <v>6.7149999999999999</v>
      </c>
      <c r="Y302" s="42">
        <v>7.5049999999999999</v>
      </c>
      <c r="Z302" s="42">
        <v>7.5049999999999999</v>
      </c>
      <c r="AA302" s="43">
        <f t="shared" si="35"/>
        <v>6.7149999999999999</v>
      </c>
      <c r="AB302" s="43">
        <f t="shared" si="36"/>
        <v>7.11</v>
      </c>
      <c r="AC302" s="43">
        <f t="shared" si="36"/>
        <v>3.95</v>
      </c>
      <c r="AD302" s="43">
        <f t="shared" si="40"/>
        <v>5.9250000000000007</v>
      </c>
      <c r="AE302" s="43">
        <f t="shared" si="36"/>
        <v>3.95</v>
      </c>
      <c r="AF302" s="43">
        <f t="shared" si="36"/>
        <v>3.95</v>
      </c>
      <c r="AG302" s="43">
        <f t="shared" si="41"/>
        <v>3.95</v>
      </c>
      <c r="AH302" s="43"/>
      <c r="AI302" s="26"/>
      <c r="AJ302" s="26"/>
      <c r="AK302" s="26"/>
      <c r="AL302" s="24"/>
      <c r="AM302" s="24"/>
      <c r="AN302" s="24"/>
      <c r="AO302" s="24"/>
      <c r="AP302" s="24"/>
    </row>
    <row r="303" spans="1:42" x14ac:dyDescent="0.25">
      <c r="A303" s="3"/>
      <c r="B303" s="6">
        <v>290</v>
      </c>
      <c r="C303" s="71">
        <f>IFERROR(VLOOKUP($B303,$P$14:$V$514,5,0),"")</f>
        <v>73610</v>
      </c>
      <c r="D303" s="68" t="str">
        <f>IFERROR(VLOOKUP($B303,$P$14:$V$514,4,0),"")</f>
        <v>Radiology</v>
      </c>
      <c r="E303" s="71" t="str">
        <f>IFERROR(VLOOKUP($B303,$P$14:$V$514,6,0),"")</f>
        <v>Xray Ankle Complete minimum 3 Views</v>
      </c>
      <c r="F303" s="70">
        <f>IFERROR(VLOOKUP($B303,$P$14:$V$514,7,0),"")</f>
        <v>221.95</v>
      </c>
      <c r="G303" s="70">
        <f t="shared" si="37"/>
        <v>221.95</v>
      </c>
      <c r="H303" s="69">
        <f t="shared" si="38"/>
        <v>221.95</v>
      </c>
      <c r="I303" s="69">
        <f>IFERROR(VLOOKUP(B303,$P$14:$AH$514,VLOOKUP(I$11,$M$13:$N$23,2,0),0),"")</f>
        <v>204.19</v>
      </c>
      <c r="J303" s="5"/>
      <c r="K303" s="5"/>
      <c r="L303" s="5"/>
      <c r="M303" s="24"/>
      <c r="N303" s="24"/>
      <c r="O303" s="24"/>
      <c r="P303" s="44">
        <f>IFERROR(RANK(Q303,$Q$14:$Q$514,1),"")</f>
        <v>290</v>
      </c>
      <c r="Q303" s="39">
        <f t="shared" si="39"/>
        <v>1.0030300000000001</v>
      </c>
      <c r="R303" s="41"/>
      <c r="S303" s="41" t="s">
        <v>528</v>
      </c>
      <c r="T303" s="41">
        <v>73610</v>
      </c>
      <c r="U303" s="41" t="s">
        <v>304</v>
      </c>
      <c r="V303" s="41">
        <v>221.95</v>
      </c>
      <c r="W303" s="42">
        <v>204.19</v>
      </c>
      <c r="X303" s="42">
        <v>188.6575</v>
      </c>
      <c r="Y303" s="42">
        <v>210.85249999999999</v>
      </c>
      <c r="Z303" s="42">
        <v>210.85249999999999</v>
      </c>
      <c r="AA303" s="43">
        <f t="shared" si="35"/>
        <v>188.6575</v>
      </c>
      <c r="AB303" s="43">
        <f t="shared" si="36"/>
        <v>199.755</v>
      </c>
      <c r="AC303" s="43">
        <f t="shared" si="36"/>
        <v>110.97499999999999</v>
      </c>
      <c r="AD303" s="43">
        <f t="shared" si="40"/>
        <v>166.46249999999998</v>
      </c>
      <c r="AE303" s="43">
        <f t="shared" si="36"/>
        <v>110.97499999999999</v>
      </c>
      <c r="AF303" s="43">
        <f t="shared" si="36"/>
        <v>110.97499999999999</v>
      </c>
      <c r="AG303" s="43">
        <f t="shared" si="41"/>
        <v>110.97499999999999</v>
      </c>
      <c r="AH303" s="43"/>
      <c r="AI303" s="26"/>
      <c r="AJ303" s="26"/>
      <c r="AK303" s="26"/>
      <c r="AL303" s="24"/>
      <c r="AM303" s="24"/>
      <c r="AN303" s="24"/>
      <c r="AO303" s="24"/>
      <c r="AP303" s="24"/>
    </row>
    <row r="304" spans="1:42" x14ac:dyDescent="0.25">
      <c r="A304" s="3"/>
      <c r="B304" s="6">
        <v>291</v>
      </c>
      <c r="C304" s="71">
        <f>IFERROR(VLOOKUP($B304,$P$14:$V$514,5,0),"")</f>
        <v>73610</v>
      </c>
      <c r="D304" s="68" t="str">
        <f>IFERROR(VLOOKUP($B304,$P$14:$V$514,4,0),"")</f>
        <v>Radiology</v>
      </c>
      <c r="E304" s="71" t="str">
        <f>IFERROR(VLOOKUP($B304,$P$14:$V$514,6,0),"")</f>
        <v>Xray Ankle Complete minimum 3 Views - Radiologist Read</v>
      </c>
      <c r="F304" s="70">
        <f>IFERROR(VLOOKUP($B304,$P$14:$V$514,7,0),"")</f>
        <v>21.6</v>
      </c>
      <c r="G304" s="70">
        <f t="shared" si="37"/>
        <v>21.6</v>
      </c>
      <c r="H304" s="69">
        <f t="shared" si="38"/>
        <v>21.6</v>
      </c>
      <c r="I304" s="69">
        <f>IFERROR(VLOOKUP(B304,$P$14:$AH$514,VLOOKUP(I$11,$M$13:$N$23,2,0),0),"")</f>
        <v>19.87</v>
      </c>
      <c r="J304" s="5"/>
      <c r="K304" s="5"/>
      <c r="L304" s="5"/>
      <c r="M304" s="24"/>
      <c r="N304" s="24"/>
      <c r="O304" s="24"/>
      <c r="P304" s="44">
        <f>IFERROR(RANK(Q304,$Q$14:$Q$514,1),"")</f>
        <v>291</v>
      </c>
      <c r="Q304" s="39">
        <f t="shared" si="39"/>
        <v>1.0030399999999999</v>
      </c>
      <c r="R304" s="41"/>
      <c r="S304" s="41" t="s">
        <v>528</v>
      </c>
      <c r="T304" s="41">
        <v>73610</v>
      </c>
      <c r="U304" s="41" t="s">
        <v>305</v>
      </c>
      <c r="V304" s="41">
        <v>21.6</v>
      </c>
      <c r="W304" s="42">
        <v>19.87</v>
      </c>
      <c r="X304" s="42">
        <v>18.36</v>
      </c>
      <c r="Y304" s="42">
        <v>20.52</v>
      </c>
      <c r="Z304" s="42">
        <v>20.52</v>
      </c>
      <c r="AA304" s="43">
        <f t="shared" si="35"/>
        <v>18.36</v>
      </c>
      <c r="AB304" s="43">
        <f t="shared" si="36"/>
        <v>19.440000000000001</v>
      </c>
      <c r="AC304" s="43">
        <f t="shared" si="36"/>
        <v>10.8</v>
      </c>
      <c r="AD304" s="43">
        <f t="shared" si="40"/>
        <v>16.200000000000003</v>
      </c>
      <c r="AE304" s="43">
        <f t="shared" si="36"/>
        <v>10.8</v>
      </c>
      <c r="AF304" s="43">
        <f t="shared" si="36"/>
        <v>10.8</v>
      </c>
      <c r="AG304" s="43">
        <f t="shared" si="41"/>
        <v>10.8</v>
      </c>
      <c r="AH304" s="43"/>
      <c r="AI304" s="26"/>
      <c r="AJ304" s="26"/>
      <c r="AK304" s="26"/>
      <c r="AL304" s="24"/>
      <c r="AM304" s="24"/>
      <c r="AN304" s="24"/>
      <c r="AO304" s="24"/>
      <c r="AP304" s="24"/>
    </row>
    <row r="305" spans="1:42" x14ac:dyDescent="0.25">
      <c r="A305" s="3"/>
      <c r="B305" s="6">
        <v>292</v>
      </c>
      <c r="C305" s="71">
        <f>IFERROR(VLOOKUP($B305,$P$14:$V$514,5,0),"")</f>
        <v>73610</v>
      </c>
      <c r="D305" s="68" t="str">
        <f>IFERROR(VLOOKUP($B305,$P$14:$V$514,4,0),"")</f>
        <v>Radiology</v>
      </c>
      <c r="E305" s="71" t="str">
        <f>IFERROR(VLOOKUP($B305,$P$14:$V$514,6,0),"")</f>
        <v>Xray Ankle Minimum 3 Views Bilateral</v>
      </c>
      <c r="F305" s="70">
        <f>IFERROR(VLOOKUP($B305,$P$14:$V$514,7,0),"")</f>
        <v>443.75</v>
      </c>
      <c r="G305" s="70">
        <f t="shared" si="37"/>
        <v>443.75</v>
      </c>
      <c r="H305" s="69">
        <f t="shared" si="38"/>
        <v>443.75</v>
      </c>
      <c r="I305" s="69">
        <f>IFERROR(VLOOKUP(B305,$P$14:$AH$514,VLOOKUP(I$11,$M$13:$N$23,2,0),0),"")</f>
        <v>408.25</v>
      </c>
      <c r="J305" s="5"/>
      <c r="K305" s="5"/>
      <c r="L305" s="5"/>
      <c r="M305" s="24"/>
      <c r="N305" s="24"/>
      <c r="O305" s="24"/>
      <c r="P305" s="44">
        <f>IFERROR(RANK(Q305,$Q$14:$Q$514,1),"")</f>
        <v>292</v>
      </c>
      <c r="Q305" s="39">
        <f t="shared" si="39"/>
        <v>1.00305</v>
      </c>
      <c r="R305" s="41"/>
      <c r="S305" s="41" t="s">
        <v>528</v>
      </c>
      <c r="T305" s="41">
        <v>73610</v>
      </c>
      <c r="U305" s="41" t="s">
        <v>306</v>
      </c>
      <c r="V305" s="41">
        <v>443.75</v>
      </c>
      <c r="W305" s="42">
        <v>408.25</v>
      </c>
      <c r="X305" s="42">
        <v>377.1875</v>
      </c>
      <c r="Y305" s="42">
        <v>421.5625</v>
      </c>
      <c r="Z305" s="42">
        <v>421.5625</v>
      </c>
      <c r="AA305" s="43">
        <f t="shared" ref="AA305:AA368" si="42">$V305*AA$11</f>
        <v>377.1875</v>
      </c>
      <c r="AB305" s="43">
        <f t="shared" si="36"/>
        <v>399.375</v>
      </c>
      <c r="AC305" s="43">
        <f t="shared" si="36"/>
        <v>221.875</v>
      </c>
      <c r="AD305" s="43">
        <f t="shared" si="40"/>
        <v>332.8125</v>
      </c>
      <c r="AE305" s="43">
        <f t="shared" si="36"/>
        <v>221.875</v>
      </c>
      <c r="AF305" s="43">
        <f t="shared" si="36"/>
        <v>221.875</v>
      </c>
      <c r="AG305" s="43">
        <f t="shared" si="41"/>
        <v>221.875</v>
      </c>
      <c r="AH305" s="43"/>
      <c r="AI305" s="26"/>
      <c r="AJ305" s="26"/>
      <c r="AK305" s="26"/>
      <c r="AL305" s="24"/>
      <c r="AM305" s="24"/>
      <c r="AN305" s="24"/>
      <c r="AO305" s="24"/>
      <c r="AP305" s="24"/>
    </row>
    <row r="306" spans="1:42" x14ac:dyDescent="0.25">
      <c r="A306" s="3"/>
      <c r="B306" s="6">
        <v>293</v>
      </c>
      <c r="C306" s="71">
        <f>IFERROR(VLOOKUP($B306,$P$14:$V$514,5,0),"")</f>
        <v>73610</v>
      </c>
      <c r="D306" s="68" t="str">
        <f>IFERROR(VLOOKUP($B306,$P$14:$V$514,4,0),"")</f>
        <v>Radiology</v>
      </c>
      <c r="E306" s="71" t="str">
        <f>IFERROR(VLOOKUP($B306,$P$14:$V$514,6,0),"")</f>
        <v>Xray Ankle Minimum 3 Views Bilateral - Radiologist Read</v>
      </c>
      <c r="F306" s="70">
        <f>IFERROR(VLOOKUP($B306,$P$14:$V$514,7,0),"")</f>
        <v>43.2</v>
      </c>
      <c r="G306" s="70">
        <f t="shared" si="37"/>
        <v>43.2</v>
      </c>
      <c r="H306" s="69">
        <f t="shared" si="38"/>
        <v>43.2</v>
      </c>
      <c r="I306" s="69">
        <f>IFERROR(VLOOKUP(B306,$P$14:$AH$514,VLOOKUP(I$11,$M$13:$N$23,2,0),0),"")</f>
        <v>43.2</v>
      </c>
      <c r="J306" s="5"/>
      <c r="K306" s="5"/>
      <c r="L306" s="5"/>
      <c r="M306" s="24"/>
      <c r="N306" s="24"/>
      <c r="O306" s="24"/>
      <c r="P306" s="44">
        <f>IFERROR(RANK(Q306,$Q$14:$Q$514,1),"")</f>
        <v>293</v>
      </c>
      <c r="Q306" s="39">
        <f t="shared" si="39"/>
        <v>1.0030600000000001</v>
      </c>
      <c r="R306" s="41"/>
      <c r="S306" s="41" t="s">
        <v>528</v>
      </c>
      <c r="T306" s="41">
        <v>73610</v>
      </c>
      <c r="U306" s="41" t="s">
        <v>307</v>
      </c>
      <c r="V306" s="41">
        <v>43.2</v>
      </c>
      <c r="W306" s="42">
        <v>43.2</v>
      </c>
      <c r="X306" s="42">
        <v>36.72</v>
      </c>
      <c r="Y306" s="42">
        <v>41.04</v>
      </c>
      <c r="Z306" s="42">
        <v>41.04</v>
      </c>
      <c r="AA306" s="43">
        <f t="shared" si="42"/>
        <v>36.72</v>
      </c>
      <c r="AB306" s="43">
        <f t="shared" si="36"/>
        <v>38.880000000000003</v>
      </c>
      <c r="AC306" s="43">
        <f t="shared" si="36"/>
        <v>21.6</v>
      </c>
      <c r="AD306" s="43">
        <f t="shared" si="40"/>
        <v>32.400000000000006</v>
      </c>
      <c r="AE306" s="43">
        <f t="shared" si="36"/>
        <v>21.6</v>
      </c>
      <c r="AF306" s="43">
        <f t="shared" si="36"/>
        <v>21.6</v>
      </c>
      <c r="AG306" s="43">
        <f t="shared" si="41"/>
        <v>21.6</v>
      </c>
      <c r="AH306" s="43"/>
      <c r="AI306" s="26"/>
      <c r="AJ306" s="26"/>
      <c r="AK306" s="26"/>
      <c r="AL306" s="24"/>
      <c r="AM306" s="24"/>
      <c r="AN306" s="24"/>
      <c r="AO306" s="24"/>
      <c r="AP306" s="24"/>
    </row>
    <row r="307" spans="1:42" x14ac:dyDescent="0.25">
      <c r="A307" s="3"/>
      <c r="B307" s="6">
        <v>294</v>
      </c>
      <c r="C307" s="71">
        <f>IFERROR(VLOOKUP($B307,$P$14:$V$514,5,0),"")</f>
        <v>73650</v>
      </c>
      <c r="D307" s="68" t="str">
        <f>IFERROR(VLOOKUP($B307,$P$14:$V$514,4,0),"")</f>
        <v>Radiology</v>
      </c>
      <c r="E307" s="71" t="str">
        <f>IFERROR(VLOOKUP($B307,$P$14:$V$514,6,0),"")</f>
        <v>Xray Oscalcis Complete Min.2 Views</v>
      </c>
      <c r="F307" s="70">
        <f>IFERROR(VLOOKUP($B307,$P$14:$V$514,7,0),"")</f>
        <v>164.15</v>
      </c>
      <c r="G307" s="70">
        <f t="shared" si="37"/>
        <v>164.15</v>
      </c>
      <c r="H307" s="69">
        <f t="shared" si="38"/>
        <v>164.15</v>
      </c>
      <c r="I307" s="69">
        <f>IFERROR(VLOOKUP(B307,$P$14:$AH$514,VLOOKUP(I$11,$M$13:$N$23,2,0),0),"")</f>
        <v>151.02000000000001</v>
      </c>
      <c r="J307" s="5"/>
      <c r="K307" s="5"/>
      <c r="L307" s="5"/>
      <c r="M307" s="24"/>
      <c r="N307" s="24"/>
      <c r="O307" s="24"/>
      <c r="P307" s="44">
        <f>IFERROR(RANK(Q307,$Q$14:$Q$514,1),"")</f>
        <v>294</v>
      </c>
      <c r="Q307" s="39">
        <f t="shared" si="39"/>
        <v>1.0030699999999999</v>
      </c>
      <c r="R307" s="41"/>
      <c r="S307" s="41" t="s">
        <v>528</v>
      </c>
      <c r="T307" s="41">
        <v>73650</v>
      </c>
      <c r="U307" s="41" t="s">
        <v>308</v>
      </c>
      <c r="V307" s="41">
        <v>164.15</v>
      </c>
      <c r="W307" s="42">
        <v>151.02000000000001</v>
      </c>
      <c r="X307" s="42">
        <v>139.5275</v>
      </c>
      <c r="Y307" s="42">
        <v>155.9425</v>
      </c>
      <c r="Z307" s="42">
        <v>155.9425</v>
      </c>
      <c r="AA307" s="43">
        <f t="shared" si="42"/>
        <v>139.5275</v>
      </c>
      <c r="AB307" s="43">
        <f t="shared" si="36"/>
        <v>147.73500000000001</v>
      </c>
      <c r="AC307" s="43">
        <f t="shared" si="36"/>
        <v>82.075000000000003</v>
      </c>
      <c r="AD307" s="43">
        <f t="shared" si="40"/>
        <v>123.11250000000001</v>
      </c>
      <c r="AE307" s="43">
        <f t="shared" si="36"/>
        <v>82.075000000000003</v>
      </c>
      <c r="AF307" s="43">
        <f t="shared" si="36"/>
        <v>82.075000000000003</v>
      </c>
      <c r="AG307" s="43">
        <f t="shared" si="41"/>
        <v>82.075000000000003</v>
      </c>
      <c r="AH307" s="43"/>
      <c r="AI307" s="26"/>
      <c r="AJ307" s="26"/>
      <c r="AK307" s="26"/>
      <c r="AL307" s="24"/>
      <c r="AM307" s="24"/>
      <c r="AN307" s="24"/>
      <c r="AO307" s="24"/>
      <c r="AP307" s="24"/>
    </row>
    <row r="308" spans="1:42" x14ac:dyDescent="0.25">
      <c r="A308" s="3"/>
      <c r="B308" s="6">
        <v>295</v>
      </c>
      <c r="C308" s="71">
        <f>IFERROR(VLOOKUP($B308,$P$14:$V$514,5,0),"")</f>
        <v>73650</v>
      </c>
      <c r="D308" s="68" t="str">
        <f>IFERROR(VLOOKUP($B308,$P$14:$V$514,4,0),"")</f>
        <v>Radiology</v>
      </c>
      <c r="E308" s="71" t="str">
        <f>IFERROR(VLOOKUP($B308,$P$14:$V$514,6,0),"")</f>
        <v>Xray Oscalcis Complete Min. 2 Views - Radiologist Read</v>
      </c>
      <c r="F308" s="70">
        <f>IFERROR(VLOOKUP($B308,$P$14:$V$514,7,0),"")</f>
        <v>18.899999999999999</v>
      </c>
      <c r="G308" s="70">
        <f t="shared" si="37"/>
        <v>18.899999999999999</v>
      </c>
      <c r="H308" s="69">
        <f t="shared" si="38"/>
        <v>18.899999999999999</v>
      </c>
      <c r="I308" s="69">
        <f>IFERROR(VLOOKUP(B308,$P$14:$AH$514,VLOOKUP(I$11,$M$13:$N$23,2,0),0),"")</f>
        <v>17.39</v>
      </c>
      <c r="J308" s="5"/>
      <c r="K308" s="5"/>
      <c r="L308" s="5"/>
      <c r="M308" s="24"/>
      <c r="N308" s="24"/>
      <c r="O308" s="24"/>
      <c r="P308" s="44">
        <f>IFERROR(RANK(Q308,$Q$14:$Q$514,1),"")</f>
        <v>295</v>
      </c>
      <c r="Q308" s="39">
        <f t="shared" si="39"/>
        <v>1.00308</v>
      </c>
      <c r="R308" s="41"/>
      <c r="S308" s="41" t="s">
        <v>528</v>
      </c>
      <c r="T308" s="41">
        <v>73650</v>
      </c>
      <c r="U308" s="41" t="s">
        <v>309</v>
      </c>
      <c r="V308" s="41">
        <v>18.899999999999999</v>
      </c>
      <c r="W308" s="42">
        <v>17.39</v>
      </c>
      <c r="X308" s="42">
        <v>16.064999999999998</v>
      </c>
      <c r="Y308" s="42">
        <v>17.954999999999998</v>
      </c>
      <c r="Z308" s="42">
        <v>17.954999999999998</v>
      </c>
      <c r="AA308" s="43">
        <f t="shared" si="42"/>
        <v>16.064999999999998</v>
      </c>
      <c r="AB308" s="43">
        <f t="shared" si="36"/>
        <v>17.009999999999998</v>
      </c>
      <c r="AC308" s="43">
        <f t="shared" si="36"/>
        <v>9.4499999999999993</v>
      </c>
      <c r="AD308" s="43">
        <f t="shared" si="40"/>
        <v>14.174999999999999</v>
      </c>
      <c r="AE308" s="43">
        <f t="shared" si="36"/>
        <v>9.4499999999999993</v>
      </c>
      <c r="AF308" s="43">
        <f t="shared" si="36"/>
        <v>9.4499999999999993</v>
      </c>
      <c r="AG308" s="43">
        <f t="shared" si="41"/>
        <v>9.4499999999999993</v>
      </c>
      <c r="AH308" s="43"/>
      <c r="AI308" s="26"/>
      <c r="AJ308" s="26"/>
      <c r="AK308" s="26"/>
      <c r="AL308" s="24"/>
      <c r="AM308" s="24"/>
      <c r="AN308" s="24"/>
      <c r="AO308" s="24"/>
      <c r="AP308" s="24"/>
    </row>
    <row r="309" spans="1:42" x14ac:dyDescent="0.25">
      <c r="A309" s="3"/>
      <c r="B309" s="6">
        <v>296</v>
      </c>
      <c r="C309" s="71">
        <f>IFERROR(VLOOKUP($B309,$P$14:$V$514,5,0),"")</f>
        <v>73650</v>
      </c>
      <c r="D309" s="68" t="str">
        <f>IFERROR(VLOOKUP($B309,$P$14:$V$514,4,0),"")</f>
        <v>Radiology</v>
      </c>
      <c r="E309" s="71" t="str">
        <f>IFERROR(VLOOKUP($B309,$P$14:$V$514,6,0),"")</f>
        <v>Xray Oscalcis 1 View</v>
      </c>
      <c r="F309" s="70">
        <f>IFERROR(VLOOKUP($B309,$P$14:$V$514,7,0),"")</f>
        <v>75.55</v>
      </c>
      <c r="G309" s="70">
        <f t="shared" si="37"/>
        <v>75.55</v>
      </c>
      <c r="H309" s="69">
        <f t="shared" si="38"/>
        <v>75.55</v>
      </c>
      <c r="I309" s="69">
        <f>IFERROR(VLOOKUP(B309,$P$14:$AH$514,VLOOKUP(I$11,$M$13:$N$23,2,0),0),"")</f>
        <v>69.510000000000005</v>
      </c>
      <c r="J309" s="5"/>
      <c r="K309" s="5"/>
      <c r="L309" s="5"/>
      <c r="M309" s="24"/>
      <c r="N309" s="24"/>
      <c r="O309" s="24"/>
      <c r="P309" s="44">
        <f>IFERROR(RANK(Q309,$Q$14:$Q$514,1),"")</f>
        <v>296</v>
      </c>
      <c r="Q309" s="39">
        <f t="shared" si="39"/>
        <v>1.00309</v>
      </c>
      <c r="R309" s="41"/>
      <c r="S309" s="41" t="s">
        <v>528</v>
      </c>
      <c r="T309" s="41">
        <v>73650</v>
      </c>
      <c r="U309" s="41" t="s">
        <v>310</v>
      </c>
      <c r="V309" s="41">
        <v>75.55</v>
      </c>
      <c r="W309" s="42">
        <v>69.510000000000005</v>
      </c>
      <c r="X309" s="42">
        <v>64.217500000000001</v>
      </c>
      <c r="Y309" s="42">
        <v>71.772499999999994</v>
      </c>
      <c r="Z309" s="42">
        <v>71.772499999999994</v>
      </c>
      <c r="AA309" s="43">
        <f t="shared" si="42"/>
        <v>64.217500000000001</v>
      </c>
      <c r="AB309" s="43">
        <f t="shared" si="36"/>
        <v>67.995000000000005</v>
      </c>
      <c r="AC309" s="43">
        <f t="shared" si="36"/>
        <v>37.774999999999999</v>
      </c>
      <c r="AD309" s="43">
        <f t="shared" si="40"/>
        <v>56.662499999999994</v>
      </c>
      <c r="AE309" s="43">
        <f t="shared" si="36"/>
        <v>37.774999999999999</v>
      </c>
      <c r="AF309" s="43">
        <f t="shared" si="36"/>
        <v>37.774999999999999</v>
      </c>
      <c r="AG309" s="43">
        <f t="shared" si="41"/>
        <v>37.774999999999999</v>
      </c>
      <c r="AH309" s="43"/>
      <c r="AI309" s="26"/>
      <c r="AJ309" s="26"/>
      <c r="AK309" s="26"/>
      <c r="AL309" s="24"/>
      <c r="AM309" s="24"/>
      <c r="AN309" s="24"/>
      <c r="AO309" s="24"/>
      <c r="AP309" s="24"/>
    </row>
    <row r="310" spans="1:42" x14ac:dyDescent="0.25">
      <c r="A310" s="3"/>
      <c r="B310" s="6">
        <v>297</v>
      </c>
      <c r="C310" s="71">
        <f>IFERROR(VLOOKUP($B310,$P$14:$V$514,5,0),"")</f>
        <v>73650</v>
      </c>
      <c r="D310" s="68" t="str">
        <f>IFERROR(VLOOKUP($B310,$P$14:$V$514,4,0),"")</f>
        <v>Radiology</v>
      </c>
      <c r="E310" s="71" t="str">
        <f>IFERROR(VLOOKUP($B310,$P$14:$V$514,6,0),"")</f>
        <v>Xray Oscalcis 1 View - Radiologist Read</v>
      </c>
      <c r="F310" s="70">
        <f>IFERROR(VLOOKUP($B310,$P$14:$V$514,7,0),"")</f>
        <v>7.9</v>
      </c>
      <c r="G310" s="70">
        <f t="shared" si="37"/>
        <v>7.9</v>
      </c>
      <c r="H310" s="69">
        <f t="shared" si="38"/>
        <v>7.9</v>
      </c>
      <c r="I310" s="69">
        <f>IFERROR(VLOOKUP(B310,$P$14:$AH$514,VLOOKUP(I$11,$M$13:$N$23,2,0),0),"")</f>
        <v>7.27</v>
      </c>
      <c r="J310" s="5"/>
      <c r="K310" s="5"/>
      <c r="L310" s="5"/>
      <c r="M310" s="24"/>
      <c r="N310" s="24"/>
      <c r="O310" s="24"/>
      <c r="P310" s="44">
        <f>IFERROR(RANK(Q310,$Q$14:$Q$514,1),"")</f>
        <v>297</v>
      </c>
      <c r="Q310" s="39">
        <f t="shared" si="39"/>
        <v>1.0031000000000001</v>
      </c>
      <c r="R310" s="41"/>
      <c r="S310" s="41" t="s">
        <v>528</v>
      </c>
      <c r="T310" s="41">
        <v>73650</v>
      </c>
      <c r="U310" s="41" t="s">
        <v>311</v>
      </c>
      <c r="V310" s="41">
        <v>7.9</v>
      </c>
      <c r="W310" s="42">
        <v>7.27</v>
      </c>
      <c r="X310" s="42">
        <v>6.7149999999999999</v>
      </c>
      <c r="Y310" s="42">
        <v>7.5049999999999999</v>
      </c>
      <c r="Z310" s="42">
        <v>7.5049999999999999</v>
      </c>
      <c r="AA310" s="43">
        <f t="shared" si="42"/>
        <v>6.7149999999999999</v>
      </c>
      <c r="AB310" s="43">
        <f t="shared" si="36"/>
        <v>7.11</v>
      </c>
      <c r="AC310" s="43">
        <f t="shared" si="36"/>
        <v>3.95</v>
      </c>
      <c r="AD310" s="43">
        <f t="shared" si="40"/>
        <v>5.9250000000000007</v>
      </c>
      <c r="AE310" s="43">
        <f t="shared" si="36"/>
        <v>3.95</v>
      </c>
      <c r="AF310" s="43">
        <f t="shared" si="36"/>
        <v>3.95</v>
      </c>
      <c r="AG310" s="43">
        <f t="shared" si="41"/>
        <v>3.95</v>
      </c>
      <c r="AH310" s="43"/>
      <c r="AI310" s="26"/>
      <c r="AJ310" s="26"/>
      <c r="AK310" s="26"/>
      <c r="AL310" s="24"/>
      <c r="AM310" s="24"/>
      <c r="AN310" s="24"/>
      <c r="AO310" s="24"/>
      <c r="AP310" s="24"/>
    </row>
    <row r="311" spans="1:42" x14ac:dyDescent="0.25">
      <c r="A311" s="3"/>
      <c r="B311" s="6">
        <v>298</v>
      </c>
      <c r="C311" s="71">
        <f>IFERROR(VLOOKUP($B311,$P$14:$V$514,5,0),"")</f>
        <v>73620</v>
      </c>
      <c r="D311" s="68" t="str">
        <f>IFERROR(VLOOKUP($B311,$P$14:$V$514,4,0),"")</f>
        <v>Radiology</v>
      </c>
      <c r="E311" s="71" t="str">
        <f>IFERROR(VLOOKUP($B311,$P$14:$V$514,6,0),"")</f>
        <v>Xray Foot 2 Views</v>
      </c>
      <c r="F311" s="70">
        <f>IFERROR(VLOOKUP($B311,$P$14:$V$514,7,0),"")</f>
        <v>162.94999999999999</v>
      </c>
      <c r="G311" s="70">
        <f t="shared" si="37"/>
        <v>162.94999999999999</v>
      </c>
      <c r="H311" s="69">
        <f t="shared" si="38"/>
        <v>162.94999999999999</v>
      </c>
      <c r="I311" s="69">
        <f>IFERROR(VLOOKUP(B311,$P$14:$AH$514,VLOOKUP(I$11,$M$13:$N$23,2,0),0),"")</f>
        <v>149.91</v>
      </c>
      <c r="J311" s="5"/>
      <c r="K311" s="5"/>
      <c r="L311" s="5"/>
      <c r="M311" s="24"/>
      <c r="N311" s="24"/>
      <c r="O311" s="24"/>
      <c r="P311" s="44">
        <f>IFERROR(RANK(Q311,$Q$14:$Q$514,1),"")</f>
        <v>298</v>
      </c>
      <c r="Q311" s="39">
        <f t="shared" si="39"/>
        <v>1.0031099999999999</v>
      </c>
      <c r="R311" s="41"/>
      <c r="S311" s="41" t="s">
        <v>528</v>
      </c>
      <c r="T311" s="41">
        <v>73620</v>
      </c>
      <c r="U311" s="41" t="s">
        <v>312</v>
      </c>
      <c r="V311" s="41">
        <v>162.94999999999999</v>
      </c>
      <c r="W311" s="42">
        <v>149.91</v>
      </c>
      <c r="X311" s="42">
        <v>138.50749999999999</v>
      </c>
      <c r="Y311" s="42">
        <v>154.80249999999998</v>
      </c>
      <c r="Z311" s="42">
        <v>154.80249999999998</v>
      </c>
      <c r="AA311" s="43">
        <f t="shared" si="42"/>
        <v>138.50749999999999</v>
      </c>
      <c r="AB311" s="43">
        <f t="shared" si="36"/>
        <v>146.655</v>
      </c>
      <c r="AC311" s="43">
        <f t="shared" si="36"/>
        <v>81.474999999999994</v>
      </c>
      <c r="AD311" s="43">
        <f t="shared" si="40"/>
        <v>122.21249999999999</v>
      </c>
      <c r="AE311" s="43">
        <f t="shared" si="36"/>
        <v>81.474999999999994</v>
      </c>
      <c r="AF311" s="43">
        <f t="shared" si="36"/>
        <v>81.474999999999994</v>
      </c>
      <c r="AG311" s="43">
        <f t="shared" si="41"/>
        <v>81.474999999999994</v>
      </c>
      <c r="AH311" s="43"/>
      <c r="AI311" s="26"/>
      <c r="AJ311" s="26"/>
      <c r="AK311" s="26"/>
      <c r="AL311" s="24"/>
      <c r="AM311" s="24"/>
      <c r="AN311" s="24"/>
      <c r="AO311" s="24"/>
      <c r="AP311" s="24"/>
    </row>
    <row r="312" spans="1:42" x14ac:dyDescent="0.25">
      <c r="A312" s="3"/>
      <c r="B312" s="6">
        <v>299</v>
      </c>
      <c r="C312" s="71">
        <f>IFERROR(VLOOKUP($B312,$P$14:$V$514,5,0),"")</f>
        <v>73620</v>
      </c>
      <c r="D312" s="68" t="str">
        <f>IFERROR(VLOOKUP($B312,$P$14:$V$514,4,0),"")</f>
        <v>Radiology</v>
      </c>
      <c r="E312" s="71" t="str">
        <f>IFERROR(VLOOKUP($B312,$P$14:$V$514,6,0),"")</f>
        <v>Xray Foot 2 Views - Radiologist Read</v>
      </c>
      <c r="F312" s="70">
        <f>IFERROR(VLOOKUP($B312,$P$14:$V$514,7,0),"")</f>
        <v>18.899999999999999</v>
      </c>
      <c r="G312" s="70">
        <f t="shared" si="37"/>
        <v>18.899999999999999</v>
      </c>
      <c r="H312" s="69">
        <f t="shared" si="38"/>
        <v>18.899999999999999</v>
      </c>
      <c r="I312" s="69">
        <f>IFERROR(VLOOKUP(B312,$P$14:$AH$514,VLOOKUP(I$11,$M$13:$N$23,2,0),0),"")</f>
        <v>17.39</v>
      </c>
      <c r="J312" s="5"/>
      <c r="K312" s="5"/>
      <c r="L312" s="5"/>
      <c r="M312" s="24"/>
      <c r="N312" s="24"/>
      <c r="O312" s="24"/>
      <c r="P312" s="44">
        <f>IFERROR(RANK(Q312,$Q$14:$Q$514,1),"")</f>
        <v>299</v>
      </c>
      <c r="Q312" s="39">
        <f t="shared" si="39"/>
        <v>1.00312</v>
      </c>
      <c r="R312" s="41"/>
      <c r="S312" s="41" t="s">
        <v>528</v>
      </c>
      <c r="T312" s="41">
        <v>73620</v>
      </c>
      <c r="U312" s="41" t="s">
        <v>313</v>
      </c>
      <c r="V312" s="41">
        <v>18.899999999999999</v>
      </c>
      <c r="W312" s="42">
        <v>17.39</v>
      </c>
      <c r="X312" s="42">
        <v>16.064999999999998</v>
      </c>
      <c r="Y312" s="42">
        <v>17.954999999999998</v>
      </c>
      <c r="Z312" s="42">
        <v>17.954999999999998</v>
      </c>
      <c r="AA312" s="43">
        <f t="shared" si="42"/>
        <v>16.064999999999998</v>
      </c>
      <c r="AB312" s="43">
        <f t="shared" si="36"/>
        <v>17.009999999999998</v>
      </c>
      <c r="AC312" s="43">
        <f t="shared" si="36"/>
        <v>9.4499999999999993</v>
      </c>
      <c r="AD312" s="43">
        <f t="shared" si="40"/>
        <v>14.174999999999999</v>
      </c>
      <c r="AE312" s="43">
        <f t="shared" si="36"/>
        <v>9.4499999999999993</v>
      </c>
      <c r="AF312" s="43">
        <f t="shared" si="36"/>
        <v>9.4499999999999993</v>
      </c>
      <c r="AG312" s="43">
        <f t="shared" si="41"/>
        <v>9.4499999999999993</v>
      </c>
      <c r="AH312" s="43"/>
      <c r="AI312" s="26"/>
      <c r="AJ312" s="26"/>
      <c r="AK312" s="26"/>
      <c r="AL312" s="24"/>
      <c r="AM312" s="24"/>
      <c r="AN312" s="24"/>
      <c r="AO312" s="24"/>
      <c r="AP312" s="24"/>
    </row>
    <row r="313" spans="1:42" x14ac:dyDescent="0.25">
      <c r="A313" s="3"/>
      <c r="B313" s="6">
        <v>300</v>
      </c>
      <c r="C313" s="71">
        <f>IFERROR(VLOOKUP($B313,$P$14:$V$514,5,0),"")</f>
        <v>73620</v>
      </c>
      <c r="D313" s="68" t="str">
        <f>IFERROR(VLOOKUP($B313,$P$14:$V$514,4,0),"")</f>
        <v>Radiology</v>
      </c>
      <c r="E313" s="71" t="str">
        <f>IFERROR(VLOOKUP($B313,$P$14:$V$514,6,0),"")</f>
        <v>Xray Foot 1 View</v>
      </c>
      <c r="F313" s="70">
        <f>IFERROR(VLOOKUP($B313,$P$14:$V$514,7,0),"")</f>
        <v>81.5</v>
      </c>
      <c r="G313" s="70">
        <f t="shared" si="37"/>
        <v>81.5</v>
      </c>
      <c r="H313" s="69">
        <f t="shared" si="38"/>
        <v>81.5</v>
      </c>
      <c r="I313" s="69">
        <f>IFERROR(VLOOKUP(B313,$P$14:$AH$514,VLOOKUP(I$11,$M$13:$N$23,2,0),0),"")</f>
        <v>74.98</v>
      </c>
      <c r="J313" s="5"/>
      <c r="K313" s="5"/>
      <c r="L313" s="5"/>
      <c r="M313" s="24"/>
      <c r="N313" s="24"/>
      <c r="O313" s="24"/>
      <c r="P313" s="44">
        <f>IFERROR(RANK(Q313,$Q$14:$Q$514,1),"")</f>
        <v>300</v>
      </c>
      <c r="Q313" s="39">
        <f t="shared" si="39"/>
        <v>1.0031300000000001</v>
      </c>
      <c r="R313" s="41"/>
      <c r="S313" s="41" t="s">
        <v>528</v>
      </c>
      <c r="T313" s="41">
        <v>73620</v>
      </c>
      <c r="U313" s="41" t="s">
        <v>314</v>
      </c>
      <c r="V313" s="41">
        <v>81.5</v>
      </c>
      <c r="W313" s="42">
        <v>74.98</v>
      </c>
      <c r="X313" s="42">
        <v>69.274999999999991</v>
      </c>
      <c r="Y313" s="42">
        <v>77.424999999999997</v>
      </c>
      <c r="Z313" s="42">
        <v>77.424999999999997</v>
      </c>
      <c r="AA313" s="43">
        <f t="shared" si="42"/>
        <v>69.274999999999991</v>
      </c>
      <c r="AB313" s="43">
        <f t="shared" si="36"/>
        <v>73.350000000000009</v>
      </c>
      <c r="AC313" s="43">
        <f t="shared" si="36"/>
        <v>40.75</v>
      </c>
      <c r="AD313" s="43">
        <f t="shared" si="40"/>
        <v>61.125</v>
      </c>
      <c r="AE313" s="43">
        <f t="shared" si="36"/>
        <v>40.75</v>
      </c>
      <c r="AF313" s="43">
        <f t="shared" si="36"/>
        <v>40.75</v>
      </c>
      <c r="AG313" s="43">
        <f t="shared" si="41"/>
        <v>40.75</v>
      </c>
      <c r="AH313" s="43"/>
      <c r="AI313" s="26"/>
      <c r="AJ313" s="26"/>
      <c r="AK313" s="26"/>
      <c r="AL313" s="24"/>
      <c r="AM313" s="24"/>
      <c r="AN313" s="24"/>
      <c r="AO313" s="24"/>
      <c r="AP313" s="24"/>
    </row>
    <row r="314" spans="1:42" x14ac:dyDescent="0.25">
      <c r="A314" s="3"/>
      <c r="B314" s="6">
        <v>301</v>
      </c>
      <c r="C314" s="71">
        <f>IFERROR(VLOOKUP($B314,$P$14:$V$514,5,0),"")</f>
        <v>73620</v>
      </c>
      <c r="D314" s="68" t="str">
        <f>IFERROR(VLOOKUP($B314,$P$14:$V$514,4,0),"")</f>
        <v>Radiology</v>
      </c>
      <c r="E314" s="71" t="str">
        <f>IFERROR(VLOOKUP($B314,$P$14:$V$514,6,0),"")</f>
        <v>Xray Foot 1 View - Radiologist Read</v>
      </c>
      <c r="F314" s="70">
        <f>IFERROR(VLOOKUP($B314,$P$14:$V$514,7,0),"")</f>
        <v>7.9</v>
      </c>
      <c r="G314" s="70">
        <f t="shared" si="37"/>
        <v>7.9</v>
      </c>
      <c r="H314" s="69">
        <f t="shared" si="38"/>
        <v>7.9</v>
      </c>
      <c r="I314" s="69">
        <f>IFERROR(VLOOKUP(B314,$P$14:$AH$514,VLOOKUP(I$11,$M$13:$N$23,2,0),0),"")</f>
        <v>7.27</v>
      </c>
      <c r="J314" s="5"/>
      <c r="K314" s="5"/>
      <c r="L314" s="5"/>
      <c r="M314" s="24"/>
      <c r="N314" s="24"/>
      <c r="O314" s="24"/>
      <c r="P314" s="44">
        <f>IFERROR(RANK(Q314,$Q$14:$Q$514,1),"")</f>
        <v>301</v>
      </c>
      <c r="Q314" s="39">
        <f t="shared" si="39"/>
        <v>1.0031399999999999</v>
      </c>
      <c r="R314" s="41"/>
      <c r="S314" s="41" t="s">
        <v>528</v>
      </c>
      <c r="T314" s="41">
        <v>73620</v>
      </c>
      <c r="U314" s="41" t="s">
        <v>315</v>
      </c>
      <c r="V314" s="41">
        <v>7.9</v>
      </c>
      <c r="W314" s="42">
        <v>7.27</v>
      </c>
      <c r="X314" s="42">
        <v>6.7149999999999999</v>
      </c>
      <c r="Y314" s="42">
        <v>7.5049999999999999</v>
      </c>
      <c r="Z314" s="42">
        <v>7.5049999999999999</v>
      </c>
      <c r="AA314" s="43">
        <f t="shared" si="42"/>
        <v>6.7149999999999999</v>
      </c>
      <c r="AB314" s="43">
        <f t="shared" si="36"/>
        <v>7.11</v>
      </c>
      <c r="AC314" s="43">
        <f t="shared" si="36"/>
        <v>3.95</v>
      </c>
      <c r="AD314" s="43">
        <f t="shared" si="40"/>
        <v>5.9250000000000007</v>
      </c>
      <c r="AE314" s="43">
        <f t="shared" si="36"/>
        <v>3.95</v>
      </c>
      <c r="AF314" s="43">
        <f t="shared" si="36"/>
        <v>3.95</v>
      </c>
      <c r="AG314" s="43">
        <f t="shared" si="41"/>
        <v>3.95</v>
      </c>
      <c r="AH314" s="43"/>
      <c r="AI314" s="26"/>
      <c r="AJ314" s="26"/>
      <c r="AK314" s="26"/>
      <c r="AL314" s="24"/>
      <c r="AM314" s="24"/>
      <c r="AN314" s="24"/>
      <c r="AO314" s="24"/>
      <c r="AP314" s="24"/>
    </row>
    <row r="315" spans="1:42" x14ac:dyDescent="0.25">
      <c r="A315" s="3"/>
      <c r="B315" s="6">
        <v>302</v>
      </c>
      <c r="C315" s="71">
        <f>IFERROR(VLOOKUP($B315,$P$14:$V$514,5,0),"")</f>
        <v>73630</v>
      </c>
      <c r="D315" s="68" t="str">
        <f>IFERROR(VLOOKUP($B315,$P$14:$V$514,4,0),"")</f>
        <v>Radiology</v>
      </c>
      <c r="E315" s="71" t="str">
        <f>IFERROR(VLOOKUP($B315,$P$14:$V$514,6,0),"")</f>
        <v>Xray Foot Complete mimimum 3 Views</v>
      </c>
      <c r="F315" s="70">
        <f>IFERROR(VLOOKUP($B315,$P$14:$V$514,7,0),"")</f>
        <v>222.5</v>
      </c>
      <c r="G315" s="70">
        <f t="shared" si="37"/>
        <v>222.5</v>
      </c>
      <c r="H315" s="69">
        <f t="shared" si="38"/>
        <v>222.5</v>
      </c>
      <c r="I315" s="69">
        <f>IFERROR(VLOOKUP(B315,$P$14:$AH$514,VLOOKUP(I$11,$M$13:$N$23,2,0),0),"")</f>
        <v>204.7</v>
      </c>
      <c r="J315" s="5"/>
      <c r="K315" s="5"/>
      <c r="L315" s="5"/>
      <c r="M315" s="24"/>
      <c r="N315" s="24"/>
      <c r="O315" s="24"/>
      <c r="P315" s="44">
        <f>IFERROR(RANK(Q315,$Q$14:$Q$514,1),"")</f>
        <v>302</v>
      </c>
      <c r="Q315" s="39">
        <f t="shared" si="39"/>
        <v>1.00315</v>
      </c>
      <c r="R315" s="41"/>
      <c r="S315" s="41" t="s">
        <v>528</v>
      </c>
      <c r="T315" s="41">
        <v>73630</v>
      </c>
      <c r="U315" s="41" t="s">
        <v>316</v>
      </c>
      <c r="V315" s="41">
        <v>222.5</v>
      </c>
      <c r="W315" s="42">
        <v>204.7</v>
      </c>
      <c r="X315" s="42">
        <v>189.125</v>
      </c>
      <c r="Y315" s="42">
        <v>211.375</v>
      </c>
      <c r="Z315" s="42">
        <v>211.375</v>
      </c>
      <c r="AA315" s="43">
        <f t="shared" si="42"/>
        <v>189.125</v>
      </c>
      <c r="AB315" s="43">
        <f t="shared" si="36"/>
        <v>200.25</v>
      </c>
      <c r="AC315" s="43">
        <f t="shared" si="36"/>
        <v>111.25</v>
      </c>
      <c r="AD315" s="43">
        <f t="shared" si="40"/>
        <v>166.875</v>
      </c>
      <c r="AE315" s="43">
        <f t="shared" si="36"/>
        <v>111.25</v>
      </c>
      <c r="AF315" s="43">
        <f t="shared" si="36"/>
        <v>111.25</v>
      </c>
      <c r="AG315" s="43">
        <f t="shared" si="41"/>
        <v>111.25</v>
      </c>
      <c r="AH315" s="43"/>
      <c r="AI315" s="26"/>
      <c r="AJ315" s="26"/>
      <c r="AK315" s="26"/>
      <c r="AL315" s="24"/>
      <c r="AM315" s="24"/>
      <c r="AN315" s="24"/>
      <c r="AO315" s="24"/>
      <c r="AP315" s="24"/>
    </row>
    <row r="316" spans="1:42" x14ac:dyDescent="0.25">
      <c r="A316" s="3"/>
      <c r="B316" s="6">
        <v>303</v>
      </c>
      <c r="C316" s="71">
        <f>IFERROR(VLOOKUP($B316,$P$14:$V$514,5,0),"")</f>
        <v>73630</v>
      </c>
      <c r="D316" s="68" t="str">
        <f>IFERROR(VLOOKUP($B316,$P$14:$V$514,4,0),"")</f>
        <v>Radiology</v>
      </c>
      <c r="E316" s="71" t="str">
        <f>IFERROR(VLOOKUP($B316,$P$14:$V$514,6,0),"")</f>
        <v>Xray Foot Complete mimimum 3 Views - Radiologist Read</v>
      </c>
      <c r="F316" s="70">
        <f>IFERROR(VLOOKUP($B316,$P$14:$V$514,7,0),"")</f>
        <v>21.6</v>
      </c>
      <c r="G316" s="70">
        <f t="shared" si="37"/>
        <v>21.6</v>
      </c>
      <c r="H316" s="69">
        <f t="shared" si="38"/>
        <v>21.6</v>
      </c>
      <c r="I316" s="69">
        <f>IFERROR(VLOOKUP(B316,$P$14:$AH$514,VLOOKUP(I$11,$M$13:$N$23,2,0),0),"")</f>
        <v>19.87</v>
      </c>
      <c r="J316" s="5"/>
      <c r="K316" s="5"/>
      <c r="L316" s="5"/>
      <c r="M316" s="24"/>
      <c r="N316" s="24"/>
      <c r="O316" s="24"/>
      <c r="P316" s="44">
        <f>IFERROR(RANK(Q316,$Q$14:$Q$514,1),"")</f>
        <v>303</v>
      </c>
      <c r="Q316" s="39">
        <f t="shared" si="39"/>
        <v>1.0031600000000001</v>
      </c>
      <c r="R316" s="41"/>
      <c r="S316" s="41" t="s">
        <v>528</v>
      </c>
      <c r="T316" s="41">
        <v>73630</v>
      </c>
      <c r="U316" s="41" t="s">
        <v>317</v>
      </c>
      <c r="V316" s="41">
        <v>21.6</v>
      </c>
      <c r="W316" s="42">
        <v>19.87</v>
      </c>
      <c r="X316" s="42">
        <v>18.36</v>
      </c>
      <c r="Y316" s="42">
        <v>20.52</v>
      </c>
      <c r="Z316" s="42">
        <v>20.52</v>
      </c>
      <c r="AA316" s="43">
        <f t="shared" si="42"/>
        <v>18.36</v>
      </c>
      <c r="AB316" s="43">
        <f t="shared" si="36"/>
        <v>19.440000000000001</v>
      </c>
      <c r="AC316" s="43">
        <f t="shared" si="36"/>
        <v>10.8</v>
      </c>
      <c r="AD316" s="43">
        <f t="shared" si="40"/>
        <v>16.200000000000003</v>
      </c>
      <c r="AE316" s="43">
        <f t="shared" ref="AB316:AF367" si="43">$V316*AE$11</f>
        <v>10.8</v>
      </c>
      <c r="AF316" s="43">
        <f t="shared" si="43"/>
        <v>10.8</v>
      </c>
      <c r="AG316" s="43">
        <f t="shared" si="41"/>
        <v>10.8</v>
      </c>
      <c r="AH316" s="43"/>
      <c r="AI316" s="26"/>
      <c r="AJ316" s="26"/>
      <c r="AK316" s="26"/>
      <c r="AL316" s="24"/>
      <c r="AM316" s="24"/>
      <c r="AN316" s="24"/>
      <c r="AO316" s="24"/>
      <c r="AP316" s="24"/>
    </row>
    <row r="317" spans="1:42" x14ac:dyDescent="0.25">
      <c r="A317" s="3"/>
      <c r="B317" s="6">
        <v>304</v>
      </c>
      <c r="C317" s="71">
        <f>IFERROR(VLOOKUP($B317,$P$14:$V$514,5,0),"")</f>
        <v>73630</v>
      </c>
      <c r="D317" s="68" t="str">
        <f>IFERROR(VLOOKUP($B317,$P$14:$V$514,4,0),"")</f>
        <v>Radiology</v>
      </c>
      <c r="E317" s="71" t="str">
        <f>IFERROR(VLOOKUP($B317,$P$14:$V$514,6,0),"")</f>
        <v>Xray Foot 3 Views ea Bilateral</v>
      </c>
      <c r="F317" s="70">
        <f>IFERROR(VLOOKUP($B317,$P$14:$V$514,7,0),"")</f>
        <v>444.95</v>
      </c>
      <c r="G317" s="70">
        <f t="shared" si="37"/>
        <v>444.95</v>
      </c>
      <c r="H317" s="69">
        <f t="shared" si="38"/>
        <v>444.95</v>
      </c>
      <c r="I317" s="69">
        <f>IFERROR(VLOOKUP(B317,$P$14:$AH$514,VLOOKUP(I$11,$M$13:$N$23,2,0),0),"")</f>
        <v>409.35</v>
      </c>
      <c r="J317" s="5"/>
      <c r="K317" s="5"/>
      <c r="L317" s="5"/>
      <c r="M317" s="24"/>
      <c r="N317" s="24"/>
      <c r="O317" s="24"/>
      <c r="P317" s="44">
        <f>IFERROR(RANK(Q317,$Q$14:$Q$514,1),"")</f>
        <v>304</v>
      </c>
      <c r="Q317" s="39">
        <f t="shared" si="39"/>
        <v>1.0031699999999999</v>
      </c>
      <c r="R317" s="41"/>
      <c r="S317" s="41" t="s">
        <v>528</v>
      </c>
      <c r="T317" s="41">
        <v>73630</v>
      </c>
      <c r="U317" s="41" t="s">
        <v>318</v>
      </c>
      <c r="V317" s="41">
        <v>444.95</v>
      </c>
      <c r="W317" s="42">
        <v>409.35</v>
      </c>
      <c r="X317" s="42">
        <v>378.20749999999998</v>
      </c>
      <c r="Y317" s="42">
        <v>422.70249999999999</v>
      </c>
      <c r="Z317" s="42">
        <v>422.70249999999999</v>
      </c>
      <c r="AA317" s="43">
        <f t="shared" si="42"/>
        <v>378.20749999999998</v>
      </c>
      <c r="AB317" s="43">
        <f t="shared" si="43"/>
        <v>400.45499999999998</v>
      </c>
      <c r="AC317" s="43">
        <f t="shared" si="43"/>
        <v>222.47499999999999</v>
      </c>
      <c r="AD317" s="43">
        <f t="shared" si="40"/>
        <v>333.71249999999998</v>
      </c>
      <c r="AE317" s="43">
        <f t="shared" si="43"/>
        <v>222.47499999999999</v>
      </c>
      <c r="AF317" s="43">
        <f t="shared" si="43"/>
        <v>222.47499999999999</v>
      </c>
      <c r="AG317" s="43">
        <f t="shared" si="41"/>
        <v>222.47499999999999</v>
      </c>
      <c r="AH317" s="43"/>
      <c r="AI317" s="26"/>
      <c r="AJ317" s="26"/>
      <c r="AK317" s="26"/>
      <c r="AL317" s="24"/>
      <c r="AM317" s="24"/>
      <c r="AN317" s="24"/>
      <c r="AO317" s="24"/>
      <c r="AP317" s="24"/>
    </row>
    <row r="318" spans="1:42" x14ac:dyDescent="0.25">
      <c r="A318" s="3"/>
      <c r="B318" s="6">
        <v>305</v>
      </c>
      <c r="C318" s="71">
        <f>IFERROR(VLOOKUP($B318,$P$14:$V$514,5,0),"")</f>
        <v>73630</v>
      </c>
      <c r="D318" s="68" t="str">
        <f>IFERROR(VLOOKUP($B318,$P$14:$V$514,4,0),"")</f>
        <v>Radiology</v>
      </c>
      <c r="E318" s="71" t="str">
        <f>IFERROR(VLOOKUP($B318,$P$14:$V$514,6,0),"")</f>
        <v>Xray Foot 3 Views ea Bilateral - Radiologist Read</v>
      </c>
      <c r="F318" s="70">
        <f>IFERROR(VLOOKUP($B318,$P$14:$V$514,7,0),"")</f>
        <v>43.2</v>
      </c>
      <c r="G318" s="70">
        <f t="shared" si="37"/>
        <v>43.2</v>
      </c>
      <c r="H318" s="69">
        <f t="shared" si="38"/>
        <v>43.2</v>
      </c>
      <c r="I318" s="69">
        <f>IFERROR(VLOOKUP(B318,$P$14:$AH$514,VLOOKUP(I$11,$M$13:$N$23,2,0),0),"")</f>
        <v>43.2</v>
      </c>
      <c r="J318" s="5"/>
      <c r="K318" s="5"/>
      <c r="L318" s="5"/>
      <c r="M318" s="24"/>
      <c r="N318" s="24"/>
      <c r="O318" s="24"/>
      <c r="P318" s="44">
        <f>IFERROR(RANK(Q318,$Q$14:$Q$514,1),"")</f>
        <v>305</v>
      </c>
      <c r="Q318" s="39">
        <f t="shared" si="39"/>
        <v>1.00318</v>
      </c>
      <c r="R318" s="41"/>
      <c r="S318" s="41" t="s">
        <v>528</v>
      </c>
      <c r="T318" s="41">
        <v>73630</v>
      </c>
      <c r="U318" s="41" t="s">
        <v>319</v>
      </c>
      <c r="V318" s="41">
        <v>43.2</v>
      </c>
      <c r="W318" s="42">
        <v>43.2</v>
      </c>
      <c r="X318" s="42">
        <v>36.72</v>
      </c>
      <c r="Y318" s="42">
        <v>41.04</v>
      </c>
      <c r="Z318" s="42">
        <v>41.04</v>
      </c>
      <c r="AA318" s="43">
        <f t="shared" si="42"/>
        <v>36.72</v>
      </c>
      <c r="AB318" s="43">
        <f t="shared" si="43"/>
        <v>38.880000000000003</v>
      </c>
      <c r="AC318" s="43">
        <f t="shared" si="43"/>
        <v>21.6</v>
      </c>
      <c r="AD318" s="43">
        <f t="shared" si="40"/>
        <v>32.400000000000006</v>
      </c>
      <c r="AE318" s="43">
        <f t="shared" si="43"/>
        <v>21.6</v>
      </c>
      <c r="AF318" s="43">
        <f t="shared" si="43"/>
        <v>21.6</v>
      </c>
      <c r="AG318" s="43">
        <f t="shared" si="41"/>
        <v>21.6</v>
      </c>
      <c r="AH318" s="43"/>
      <c r="AI318" s="26"/>
      <c r="AJ318" s="26"/>
      <c r="AK318" s="26"/>
      <c r="AL318" s="24"/>
      <c r="AM318" s="24"/>
      <c r="AN318" s="24"/>
      <c r="AO318" s="24"/>
      <c r="AP318" s="24"/>
    </row>
    <row r="319" spans="1:42" x14ac:dyDescent="0.25">
      <c r="A319" s="3"/>
      <c r="B319" s="6">
        <v>306</v>
      </c>
      <c r="C319" s="71">
        <f>IFERROR(VLOOKUP($B319,$P$14:$V$514,5,0),"")</f>
        <v>73660</v>
      </c>
      <c r="D319" s="68" t="str">
        <f>IFERROR(VLOOKUP($B319,$P$14:$V$514,4,0),"")</f>
        <v>Radiology</v>
      </c>
      <c r="E319" s="71" t="str">
        <f>IFERROR(VLOOKUP($B319,$P$14:$V$514,6,0),"")</f>
        <v>Xray Toe(s) minimum 2 Views</v>
      </c>
      <c r="F319" s="70">
        <f>IFERROR(VLOOKUP($B319,$P$14:$V$514,7,0),"")</f>
        <v>122.8</v>
      </c>
      <c r="G319" s="70">
        <f t="shared" si="37"/>
        <v>122.8</v>
      </c>
      <c r="H319" s="69">
        <f t="shared" si="38"/>
        <v>122.8</v>
      </c>
      <c r="I319" s="69">
        <f>IFERROR(VLOOKUP(B319,$P$14:$AH$514,VLOOKUP(I$11,$M$13:$N$23,2,0),0),"")</f>
        <v>112.98</v>
      </c>
      <c r="J319" s="5"/>
      <c r="K319" s="5"/>
      <c r="L319" s="5"/>
      <c r="M319" s="24"/>
      <c r="N319" s="24"/>
      <c r="O319" s="24"/>
      <c r="P319" s="44">
        <f>IFERROR(RANK(Q319,$Q$14:$Q$514,1),"")</f>
        <v>306</v>
      </c>
      <c r="Q319" s="39">
        <f t="shared" si="39"/>
        <v>1.00319</v>
      </c>
      <c r="R319" s="41"/>
      <c r="S319" s="41" t="s">
        <v>528</v>
      </c>
      <c r="T319" s="41">
        <v>73660</v>
      </c>
      <c r="U319" s="41" t="s">
        <v>320</v>
      </c>
      <c r="V319" s="41">
        <v>122.8</v>
      </c>
      <c r="W319" s="42">
        <v>112.98</v>
      </c>
      <c r="X319" s="42">
        <v>104.38</v>
      </c>
      <c r="Y319" s="42">
        <v>116.66</v>
      </c>
      <c r="Z319" s="42">
        <v>116.66</v>
      </c>
      <c r="AA319" s="43">
        <f t="shared" si="42"/>
        <v>104.38</v>
      </c>
      <c r="AB319" s="43">
        <f t="shared" si="43"/>
        <v>110.52</v>
      </c>
      <c r="AC319" s="43">
        <f t="shared" si="43"/>
        <v>61.4</v>
      </c>
      <c r="AD319" s="43">
        <f t="shared" si="40"/>
        <v>92.1</v>
      </c>
      <c r="AE319" s="43">
        <f t="shared" si="43"/>
        <v>61.4</v>
      </c>
      <c r="AF319" s="43">
        <f t="shared" si="43"/>
        <v>61.4</v>
      </c>
      <c r="AG319" s="43">
        <f t="shared" si="41"/>
        <v>61.4</v>
      </c>
      <c r="AH319" s="43"/>
      <c r="AI319" s="26"/>
      <c r="AJ319" s="26"/>
      <c r="AK319" s="26"/>
      <c r="AL319" s="24"/>
      <c r="AM319" s="24"/>
      <c r="AN319" s="24"/>
      <c r="AO319" s="24"/>
      <c r="AP319" s="24"/>
    </row>
    <row r="320" spans="1:42" x14ac:dyDescent="0.25">
      <c r="A320" s="3"/>
      <c r="B320" s="6">
        <v>307</v>
      </c>
      <c r="C320" s="71">
        <f>IFERROR(VLOOKUP($B320,$P$14:$V$514,5,0),"")</f>
        <v>73660</v>
      </c>
      <c r="D320" s="68" t="str">
        <f>IFERROR(VLOOKUP($B320,$P$14:$V$514,4,0),"")</f>
        <v>Radiology</v>
      </c>
      <c r="E320" s="71" t="str">
        <f>IFERROR(VLOOKUP($B320,$P$14:$V$514,6,0),"")</f>
        <v>Xray Toe(s) minimum 2 Views - Radiologist Read</v>
      </c>
      <c r="F320" s="70">
        <f>IFERROR(VLOOKUP($B320,$P$14:$V$514,7,0),"")</f>
        <v>18.899999999999999</v>
      </c>
      <c r="G320" s="70">
        <f t="shared" si="37"/>
        <v>18.899999999999999</v>
      </c>
      <c r="H320" s="69">
        <f t="shared" si="38"/>
        <v>18.899999999999999</v>
      </c>
      <c r="I320" s="69">
        <f>IFERROR(VLOOKUP(B320,$P$14:$AH$514,VLOOKUP(I$11,$M$13:$N$23,2,0),0),"")</f>
        <v>17.39</v>
      </c>
      <c r="J320" s="5"/>
      <c r="K320" s="5"/>
      <c r="L320" s="5"/>
      <c r="M320" s="24"/>
      <c r="N320" s="24"/>
      <c r="O320" s="24"/>
      <c r="P320" s="44">
        <f>IFERROR(RANK(Q320,$Q$14:$Q$514,1),"")</f>
        <v>307</v>
      </c>
      <c r="Q320" s="39">
        <f t="shared" si="39"/>
        <v>1.0032000000000001</v>
      </c>
      <c r="R320" s="41"/>
      <c r="S320" s="41" t="s">
        <v>528</v>
      </c>
      <c r="T320" s="41">
        <v>73660</v>
      </c>
      <c r="U320" s="41" t="s">
        <v>321</v>
      </c>
      <c r="V320" s="41">
        <v>18.899999999999999</v>
      </c>
      <c r="W320" s="42">
        <v>17.39</v>
      </c>
      <c r="X320" s="42">
        <v>16.064999999999998</v>
      </c>
      <c r="Y320" s="42">
        <v>17.954999999999998</v>
      </c>
      <c r="Z320" s="42">
        <v>17.954999999999998</v>
      </c>
      <c r="AA320" s="43">
        <f t="shared" si="42"/>
        <v>16.064999999999998</v>
      </c>
      <c r="AB320" s="43">
        <f t="shared" si="43"/>
        <v>17.009999999999998</v>
      </c>
      <c r="AC320" s="43">
        <f t="shared" si="43"/>
        <v>9.4499999999999993</v>
      </c>
      <c r="AD320" s="43">
        <f t="shared" si="40"/>
        <v>14.174999999999999</v>
      </c>
      <c r="AE320" s="43">
        <f t="shared" si="43"/>
        <v>9.4499999999999993</v>
      </c>
      <c r="AF320" s="43">
        <f t="shared" si="43"/>
        <v>9.4499999999999993</v>
      </c>
      <c r="AG320" s="43">
        <f t="shared" si="41"/>
        <v>9.4499999999999993</v>
      </c>
      <c r="AH320" s="43"/>
      <c r="AI320" s="26"/>
      <c r="AJ320" s="26"/>
      <c r="AK320" s="26"/>
      <c r="AL320" s="24"/>
      <c r="AM320" s="24"/>
      <c r="AN320" s="24"/>
      <c r="AO320" s="24"/>
      <c r="AP320" s="24"/>
    </row>
    <row r="321" spans="1:42" x14ac:dyDescent="0.25">
      <c r="A321" s="3"/>
      <c r="B321" s="6">
        <v>308</v>
      </c>
      <c r="C321" s="71">
        <f>IFERROR(VLOOKUP($B321,$P$14:$V$514,5,0),"")</f>
        <v>73660</v>
      </c>
      <c r="D321" s="68" t="str">
        <f>IFERROR(VLOOKUP($B321,$P$14:$V$514,4,0),"")</f>
        <v>Radiology</v>
      </c>
      <c r="E321" s="71" t="str">
        <f>IFERROR(VLOOKUP($B321,$P$14:$V$514,6,0),"")</f>
        <v>Xray Toe(s) 1 View</v>
      </c>
      <c r="F321" s="70">
        <f>IFERROR(VLOOKUP($B321,$P$14:$V$514,7,0),"")</f>
        <v>82.7</v>
      </c>
      <c r="G321" s="70">
        <f t="shared" si="37"/>
        <v>82.7</v>
      </c>
      <c r="H321" s="69">
        <f t="shared" si="38"/>
        <v>82.7</v>
      </c>
      <c r="I321" s="69">
        <f>IFERROR(VLOOKUP(B321,$P$14:$AH$514,VLOOKUP(I$11,$M$13:$N$23,2,0),0),"")</f>
        <v>76.08</v>
      </c>
      <c r="J321" s="5"/>
      <c r="K321" s="5"/>
      <c r="L321" s="5"/>
      <c r="M321" s="24"/>
      <c r="N321" s="24"/>
      <c r="O321" s="24"/>
      <c r="P321" s="44">
        <f>IFERROR(RANK(Q321,$Q$14:$Q$514,1),"")</f>
        <v>308</v>
      </c>
      <c r="Q321" s="39">
        <f t="shared" si="39"/>
        <v>1.0032099999999999</v>
      </c>
      <c r="R321" s="41"/>
      <c r="S321" s="41" t="s">
        <v>528</v>
      </c>
      <c r="T321" s="41">
        <v>73660</v>
      </c>
      <c r="U321" s="41" t="s">
        <v>322</v>
      </c>
      <c r="V321" s="41">
        <v>82.7</v>
      </c>
      <c r="W321" s="42">
        <v>76.08</v>
      </c>
      <c r="X321" s="42">
        <v>70.295000000000002</v>
      </c>
      <c r="Y321" s="42">
        <v>78.564999999999998</v>
      </c>
      <c r="Z321" s="42">
        <v>78.564999999999998</v>
      </c>
      <c r="AA321" s="43">
        <f t="shared" si="42"/>
        <v>70.295000000000002</v>
      </c>
      <c r="AB321" s="43">
        <f t="shared" si="43"/>
        <v>74.430000000000007</v>
      </c>
      <c r="AC321" s="43">
        <f t="shared" si="43"/>
        <v>41.35</v>
      </c>
      <c r="AD321" s="43">
        <f t="shared" si="40"/>
        <v>62.025000000000006</v>
      </c>
      <c r="AE321" s="43">
        <f t="shared" si="43"/>
        <v>41.35</v>
      </c>
      <c r="AF321" s="43">
        <f t="shared" si="43"/>
        <v>41.35</v>
      </c>
      <c r="AG321" s="43">
        <f t="shared" si="41"/>
        <v>41.35</v>
      </c>
      <c r="AH321" s="43"/>
      <c r="AI321" s="26"/>
      <c r="AJ321" s="26"/>
      <c r="AK321" s="26"/>
      <c r="AL321" s="24"/>
      <c r="AM321" s="24"/>
      <c r="AN321" s="24"/>
      <c r="AO321" s="24"/>
      <c r="AP321" s="24"/>
    </row>
    <row r="322" spans="1:42" x14ac:dyDescent="0.25">
      <c r="A322" s="3"/>
      <c r="B322" s="6">
        <v>309</v>
      </c>
      <c r="C322" s="71">
        <f>IFERROR(VLOOKUP($B322,$P$14:$V$514,5,0),"")</f>
        <v>73660</v>
      </c>
      <c r="D322" s="68" t="str">
        <f>IFERROR(VLOOKUP($B322,$P$14:$V$514,4,0),"")</f>
        <v>Radiology</v>
      </c>
      <c r="E322" s="71" t="str">
        <f>IFERROR(VLOOKUP($B322,$P$14:$V$514,6,0),"")</f>
        <v>Xray Toe(s) 1 View - Radiologist Read</v>
      </c>
      <c r="F322" s="70">
        <f>IFERROR(VLOOKUP($B322,$P$14:$V$514,7,0),"")</f>
        <v>7.9</v>
      </c>
      <c r="G322" s="70">
        <f t="shared" si="37"/>
        <v>7.9</v>
      </c>
      <c r="H322" s="69">
        <f t="shared" si="38"/>
        <v>7.9</v>
      </c>
      <c r="I322" s="69">
        <f>IFERROR(VLOOKUP(B322,$P$14:$AH$514,VLOOKUP(I$11,$M$13:$N$23,2,0),0),"")</f>
        <v>7.27</v>
      </c>
      <c r="J322" s="5"/>
      <c r="K322" s="5"/>
      <c r="L322" s="5"/>
      <c r="M322" s="24"/>
      <c r="N322" s="24"/>
      <c r="O322" s="24"/>
      <c r="P322" s="44">
        <f>IFERROR(RANK(Q322,$Q$14:$Q$514,1),"")</f>
        <v>309</v>
      </c>
      <c r="Q322" s="39">
        <f t="shared" si="39"/>
        <v>1.00322</v>
      </c>
      <c r="R322" s="41"/>
      <c r="S322" s="41" t="s">
        <v>528</v>
      </c>
      <c r="T322" s="41">
        <v>73660</v>
      </c>
      <c r="U322" s="41" t="s">
        <v>323</v>
      </c>
      <c r="V322" s="41">
        <v>7.9</v>
      </c>
      <c r="W322" s="42">
        <v>7.27</v>
      </c>
      <c r="X322" s="42">
        <v>6.7149999999999999</v>
      </c>
      <c r="Y322" s="42">
        <v>7.5049999999999999</v>
      </c>
      <c r="Z322" s="42">
        <v>7.5049999999999999</v>
      </c>
      <c r="AA322" s="43">
        <f t="shared" si="42"/>
        <v>6.7149999999999999</v>
      </c>
      <c r="AB322" s="43">
        <f t="shared" si="43"/>
        <v>7.11</v>
      </c>
      <c r="AC322" s="43">
        <f t="shared" si="43"/>
        <v>3.95</v>
      </c>
      <c r="AD322" s="43">
        <f t="shared" si="40"/>
        <v>5.9250000000000007</v>
      </c>
      <c r="AE322" s="43">
        <f t="shared" si="43"/>
        <v>3.95</v>
      </c>
      <c r="AF322" s="43">
        <f t="shared" si="43"/>
        <v>3.95</v>
      </c>
      <c r="AG322" s="43">
        <f t="shared" si="41"/>
        <v>3.95</v>
      </c>
      <c r="AH322" s="43"/>
      <c r="AI322" s="26"/>
      <c r="AJ322" s="26"/>
      <c r="AK322" s="26"/>
      <c r="AL322" s="24"/>
      <c r="AM322" s="24"/>
      <c r="AN322" s="24"/>
      <c r="AO322" s="24"/>
      <c r="AP322" s="24"/>
    </row>
    <row r="323" spans="1:42" x14ac:dyDescent="0.25">
      <c r="A323" s="3"/>
      <c r="B323" s="6">
        <v>310</v>
      </c>
      <c r="C323" s="71">
        <f>IFERROR(VLOOKUP($B323,$P$14:$V$514,5,0),"")</f>
        <v>76080</v>
      </c>
      <c r="D323" s="68" t="str">
        <f>IFERROR(VLOOKUP($B323,$P$14:$V$514,4,0),"")</f>
        <v>Radiology</v>
      </c>
      <c r="E323" s="71" t="str">
        <f>IFERROR(VLOOKUP($B323,$P$14:$V$514,6,0),"")</f>
        <v>Fistulagram/Sinogram</v>
      </c>
      <c r="F323" s="70">
        <f>IFERROR(VLOOKUP($B323,$P$14:$V$514,7,0),"")</f>
        <v>378.05</v>
      </c>
      <c r="G323" s="70">
        <f t="shared" si="37"/>
        <v>378.05</v>
      </c>
      <c r="H323" s="69">
        <f t="shared" si="38"/>
        <v>378.05</v>
      </c>
      <c r="I323" s="69">
        <f>IFERROR(VLOOKUP(B323,$P$14:$AH$514,VLOOKUP(I$11,$M$13:$N$23,2,0),0),"")</f>
        <v>347.81</v>
      </c>
      <c r="J323" s="5"/>
      <c r="K323" s="5"/>
      <c r="L323" s="5"/>
      <c r="M323" s="24"/>
      <c r="N323" s="24"/>
      <c r="O323" s="24"/>
      <c r="P323" s="44">
        <f>IFERROR(RANK(Q323,$Q$14:$Q$514,1),"")</f>
        <v>310</v>
      </c>
      <c r="Q323" s="39">
        <f t="shared" si="39"/>
        <v>1.0032300000000001</v>
      </c>
      <c r="R323" s="41"/>
      <c r="S323" s="41" t="s">
        <v>528</v>
      </c>
      <c r="T323" s="41">
        <v>76080</v>
      </c>
      <c r="U323" s="41" t="s">
        <v>324</v>
      </c>
      <c r="V323" s="41">
        <v>378.05</v>
      </c>
      <c r="W323" s="42">
        <v>347.81</v>
      </c>
      <c r="X323" s="42">
        <v>321.34250000000003</v>
      </c>
      <c r="Y323" s="42">
        <v>359.14749999999998</v>
      </c>
      <c r="Z323" s="42">
        <v>359.14749999999998</v>
      </c>
      <c r="AA323" s="43">
        <f t="shared" si="42"/>
        <v>321.34250000000003</v>
      </c>
      <c r="AB323" s="43">
        <f t="shared" si="43"/>
        <v>340.245</v>
      </c>
      <c r="AC323" s="43">
        <f t="shared" si="43"/>
        <v>189.02500000000001</v>
      </c>
      <c r="AD323" s="43">
        <f t="shared" si="40"/>
        <v>283.53750000000002</v>
      </c>
      <c r="AE323" s="43">
        <f t="shared" si="43"/>
        <v>189.02500000000001</v>
      </c>
      <c r="AF323" s="43">
        <f t="shared" si="43"/>
        <v>189.02500000000001</v>
      </c>
      <c r="AG323" s="43">
        <f t="shared" si="41"/>
        <v>189.02500000000001</v>
      </c>
      <c r="AH323" s="43"/>
      <c r="AI323" s="26"/>
      <c r="AJ323" s="26"/>
      <c r="AK323" s="26"/>
      <c r="AL323" s="24"/>
      <c r="AM323" s="24"/>
      <c r="AN323" s="24"/>
      <c r="AO323" s="24"/>
      <c r="AP323" s="24"/>
    </row>
    <row r="324" spans="1:42" x14ac:dyDescent="0.25">
      <c r="A324" s="3"/>
      <c r="B324" s="6">
        <v>311</v>
      </c>
      <c r="C324" s="71">
        <f>IFERROR(VLOOKUP($B324,$P$14:$V$514,5,0),"")</f>
        <v>76080</v>
      </c>
      <c r="D324" s="68" t="str">
        <f>IFERROR(VLOOKUP($B324,$P$14:$V$514,4,0),"")</f>
        <v>Radiology</v>
      </c>
      <c r="E324" s="71" t="str">
        <f>IFERROR(VLOOKUP($B324,$P$14:$V$514,6,0),"")</f>
        <v>Fistulagram/Sinogram - Radiologist Read</v>
      </c>
      <c r="F324" s="70">
        <f>IFERROR(VLOOKUP($B324,$P$14:$V$514,7,0),"")</f>
        <v>67.8</v>
      </c>
      <c r="G324" s="70">
        <f t="shared" si="37"/>
        <v>67.8</v>
      </c>
      <c r="H324" s="69">
        <f t="shared" si="38"/>
        <v>67.8</v>
      </c>
      <c r="I324" s="69">
        <f>IFERROR(VLOOKUP(B324,$P$14:$AH$514,VLOOKUP(I$11,$M$13:$N$23,2,0),0),"")</f>
        <v>62.38</v>
      </c>
      <c r="J324" s="5"/>
      <c r="K324" s="5"/>
      <c r="L324" s="5"/>
      <c r="M324" s="24"/>
      <c r="N324" s="24"/>
      <c r="O324" s="24"/>
      <c r="P324" s="44">
        <f>IFERROR(RANK(Q324,$Q$14:$Q$514,1),"")</f>
        <v>311</v>
      </c>
      <c r="Q324" s="39">
        <f t="shared" si="39"/>
        <v>1.0032399999999999</v>
      </c>
      <c r="R324" s="41"/>
      <c r="S324" s="41" t="s">
        <v>528</v>
      </c>
      <c r="T324" s="41">
        <v>76080</v>
      </c>
      <c r="U324" s="41" t="s">
        <v>325</v>
      </c>
      <c r="V324" s="41">
        <v>67.8</v>
      </c>
      <c r="W324" s="42">
        <v>62.38</v>
      </c>
      <c r="X324" s="42">
        <v>57.629999999999995</v>
      </c>
      <c r="Y324" s="42">
        <v>64.41</v>
      </c>
      <c r="Z324" s="42">
        <v>64.41</v>
      </c>
      <c r="AA324" s="43">
        <f t="shared" si="42"/>
        <v>57.629999999999995</v>
      </c>
      <c r="AB324" s="43">
        <f t="shared" si="43"/>
        <v>61.019999999999996</v>
      </c>
      <c r="AC324" s="43">
        <f t="shared" si="43"/>
        <v>33.9</v>
      </c>
      <c r="AD324" s="43">
        <f t="shared" si="40"/>
        <v>50.849999999999994</v>
      </c>
      <c r="AE324" s="43">
        <f t="shared" si="43"/>
        <v>33.9</v>
      </c>
      <c r="AF324" s="43">
        <f t="shared" si="43"/>
        <v>33.9</v>
      </c>
      <c r="AG324" s="43">
        <f t="shared" si="41"/>
        <v>33.9</v>
      </c>
      <c r="AH324" s="43"/>
      <c r="AI324" s="26"/>
      <c r="AJ324" s="26"/>
      <c r="AK324" s="26"/>
      <c r="AL324" s="24"/>
      <c r="AM324" s="24"/>
      <c r="AN324" s="24"/>
      <c r="AO324" s="24"/>
      <c r="AP324" s="24"/>
    </row>
    <row r="325" spans="1:42" x14ac:dyDescent="0.25">
      <c r="A325" s="3"/>
      <c r="B325" s="6">
        <v>312</v>
      </c>
      <c r="C325" s="71">
        <f>IFERROR(VLOOKUP($B325,$P$14:$V$514,5,0),"")</f>
        <v>77073</v>
      </c>
      <c r="D325" s="68" t="str">
        <f>IFERROR(VLOOKUP($B325,$P$14:$V$514,4,0),"")</f>
        <v>Radiology</v>
      </c>
      <c r="E325" s="71" t="str">
        <f>IFERROR(VLOOKUP($B325,$P$14:$V$514,6,0),"")</f>
        <v>Xray Bone Length Study</v>
      </c>
      <c r="F325" s="70">
        <f>IFERROR(VLOOKUP($B325,$P$14:$V$514,7,0),"")</f>
        <v>167</v>
      </c>
      <c r="G325" s="70">
        <f t="shared" si="37"/>
        <v>167</v>
      </c>
      <c r="H325" s="69">
        <f t="shared" si="38"/>
        <v>167</v>
      </c>
      <c r="I325" s="69">
        <f>IFERROR(VLOOKUP(B325,$P$14:$AH$514,VLOOKUP(I$11,$M$13:$N$23,2,0),0),"")</f>
        <v>153.63999999999999</v>
      </c>
      <c r="J325" s="5"/>
      <c r="K325" s="5"/>
      <c r="L325" s="5"/>
      <c r="M325" s="24"/>
      <c r="N325" s="24"/>
      <c r="O325" s="24"/>
      <c r="P325" s="44">
        <f>IFERROR(RANK(Q325,$Q$14:$Q$514,1),"")</f>
        <v>312</v>
      </c>
      <c r="Q325" s="39">
        <f t="shared" si="39"/>
        <v>1.00325</v>
      </c>
      <c r="R325" s="41"/>
      <c r="S325" s="41" t="s">
        <v>528</v>
      </c>
      <c r="T325" s="41">
        <v>77073</v>
      </c>
      <c r="U325" s="41" t="s">
        <v>326</v>
      </c>
      <c r="V325" s="41">
        <v>167</v>
      </c>
      <c r="W325" s="42">
        <v>153.63999999999999</v>
      </c>
      <c r="X325" s="42">
        <v>141.94999999999999</v>
      </c>
      <c r="Y325" s="42">
        <v>158.65</v>
      </c>
      <c r="Z325" s="42">
        <v>158.65</v>
      </c>
      <c r="AA325" s="43">
        <f t="shared" si="42"/>
        <v>141.94999999999999</v>
      </c>
      <c r="AB325" s="43">
        <f t="shared" si="43"/>
        <v>150.30000000000001</v>
      </c>
      <c r="AC325" s="43">
        <f t="shared" si="43"/>
        <v>83.5</v>
      </c>
      <c r="AD325" s="43">
        <f t="shared" si="40"/>
        <v>125.25</v>
      </c>
      <c r="AE325" s="43">
        <f t="shared" si="43"/>
        <v>83.5</v>
      </c>
      <c r="AF325" s="43">
        <f t="shared" si="43"/>
        <v>83.5</v>
      </c>
      <c r="AG325" s="43">
        <f t="shared" si="41"/>
        <v>83.5</v>
      </c>
      <c r="AH325" s="43"/>
      <c r="AI325" s="26"/>
      <c r="AJ325" s="26"/>
      <c r="AK325" s="26"/>
      <c r="AL325" s="24"/>
      <c r="AM325" s="24"/>
      <c r="AN325" s="24"/>
      <c r="AO325" s="24"/>
      <c r="AP325" s="24"/>
    </row>
    <row r="326" spans="1:42" x14ac:dyDescent="0.25">
      <c r="A326" s="3"/>
      <c r="B326" s="6">
        <v>313</v>
      </c>
      <c r="C326" s="71">
        <f>IFERROR(VLOOKUP($B326,$P$14:$V$514,5,0),"")</f>
        <v>77073</v>
      </c>
      <c r="D326" s="68" t="str">
        <f>IFERROR(VLOOKUP($B326,$P$14:$V$514,4,0),"")</f>
        <v>Radiology</v>
      </c>
      <c r="E326" s="71" t="str">
        <f>IFERROR(VLOOKUP($B326,$P$14:$V$514,6,0),"")</f>
        <v>Xray Bone Length Study - Radiologist Read</v>
      </c>
      <c r="F326" s="70">
        <f>IFERROR(VLOOKUP($B326,$P$14:$V$514,7,0),"")</f>
        <v>30</v>
      </c>
      <c r="G326" s="70">
        <f t="shared" si="37"/>
        <v>30</v>
      </c>
      <c r="H326" s="69">
        <f t="shared" si="38"/>
        <v>30</v>
      </c>
      <c r="I326" s="69">
        <f>IFERROR(VLOOKUP(B326,$P$14:$AH$514,VLOOKUP(I$11,$M$13:$N$23,2,0),0),"")</f>
        <v>27.6</v>
      </c>
      <c r="J326" s="5"/>
      <c r="K326" s="5"/>
      <c r="L326" s="5"/>
      <c r="M326" s="24"/>
      <c r="N326" s="24"/>
      <c r="O326" s="24"/>
      <c r="P326" s="44">
        <f>IFERROR(RANK(Q326,$Q$14:$Q$514,1),"")</f>
        <v>313</v>
      </c>
      <c r="Q326" s="39">
        <f t="shared" si="39"/>
        <v>1.00326</v>
      </c>
      <c r="R326" s="41"/>
      <c r="S326" s="41" t="s">
        <v>528</v>
      </c>
      <c r="T326" s="41">
        <v>77073</v>
      </c>
      <c r="U326" s="41" t="s">
        <v>327</v>
      </c>
      <c r="V326" s="41">
        <v>30</v>
      </c>
      <c r="W326" s="42">
        <v>27.6</v>
      </c>
      <c r="X326" s="42">
        <v>25.5</v>
      </c>
      <c r="Y326" s="42">
        <v>28.5</v>
      </c>
      <c r="Z326" s="42">
        <v>28.5</v>
      </c>
      <c r="AA326" s="43">
        <f t="shared" si="42"/>
        <v>25.5</v>
      </c>
      <c r="AB326" s="43">
        <f t="shared" si="43"/>
        <v>27</v>
      </c>
      <c r="AC326" s="43">
        <f t="shared" si="43"/>
        <v>15</v>
      </c>
      <c r="AD326" s="43">
        <f t="shared" si="40"/>
        <v>22.5</v>
      </c>
      <c r="AE326" s="43">
        <f t="shared" si="43"/>
        <v>15</v>
      </c>
      <c r="AF326" s="43">
        <f t="shared" si="43"/>
        <v>15</v>
      </c>
      <c r="AG326" s="43">
        <f t="shared" si="41"/>
        <v>15</v>
      </c>
      <c r="AH326" s="43"/>
      <c r="AI326" s="26"/>
      <c r="AJ326" s="26"/>
      <c r="AK326" s="26"/>
      <c r="AL326" s="24"/>
      <c r="AM326" s="24"/>
      <c r="AN326" s="24"/>
      <c r="AO326" s="24"/>
      <c r="AP326" s="24"/>
    </row>
    <row r="327" spans="1:42" x14ac:dyDescent="0.25">
      <c r="A327" s="3"/>
      <c r="B327" s="6">
        <v>314</v>
      </c>
      <c r="C327" s="71">
        <f>IFERROR(VLOOKUP($B327,$P$14:$V$514,5,0),"")</f>
        <v>77073</v>
      </c>
      <c r="D327" s="68" t="str">
        <f>IFERROR(VLOOKUP($B327,$P$14:$V$514,4,0),"")</f>
        <v>Radiology</v>
      </c>
      <c r="E327" s="71" t="str">
        <f>IFERROR(VLOOKUP($B327,$P$14:$V$514,6,0),"")</f>
        <v>Xray Scanogram (Bone Length Study)</v>
      </c>
      <c r="F327" s="70">
        <f>IFERROR(VLOOKUP($B327,$P$14:$V$514,7,0),"")</f>
        <v>246.8</v>
      </c>
      <c r="G327" s="70">
        <f t="shared" si="37"/>
        <v>246.8</v>
      </c>
      <c r="H327" s="69">
        <f t="shared" si="38"/>
        <v>246.8</v>
      </c>
      <c r="I327" s="69">
        <f>IFERROR(VLOOKUP(B327,$P$14:$AH$514,VLOOKUP(I$11,$M$13:$N$23,2,0),0),"")</f>
        <v>227.06</v>
      </c>
      <c r="J327" s="5"/>
      <c r="K327" s="5"/>
      <c r="L327" s="5"/>
      <c r="M327" s="24"/>
      <c r="N327" s="24"/>
      <c r="O327" s="24"/>
      <c r="P327" s="44">
        <f>IFERROR(RANK(Q327,$Q$14:$Q$514,1),"")</f>
        <v>314</v>
      </c>
      <c r="Q327" s="39">
        <f t="shared" si="39"/>
        <v>1.0032700000000001</v>
      </c>
      <c r="R327" s="41"/>
      <c r="S327" s="41" t="s">
        <v>528</v>
      </c>
      <c r="T327" s="41">
        <v>77073</v>
      </c>
      <c r="U327" s="41" t="s">
        <v>328</v>
      </c>
      <c r="V327" s="41">
        <v>246.8</v>
      </c>
      <c r="W327" s="42">
        <v>227.06</v>
      </c>
      <c r="X327" s="42">
        <v>209.78</v>
      </c>
      <c r="Y327" s="42">
        <v>234.46</v>
      </c>
      <c r="Z327" s="42">
        <v>234.46</v>
      </c>
      <c r="AA327" s="43">
        <f t="shared" si="42"/>
        <v>209.78</v>
      </c>
      <c r="AB327" s="43">
        <f t="shared" si="43"/>
        <v>222.12</v>
      </c>
      <c r="AC327" s="43">
        <f t="shared" si="43"/>
        <v>123.4</v>
      </c>
      <c r="AD327" s="43">
        <f t="shared" si="40"/>
        <v>185.10000000000002</v>
      </c>
      <c r="AE327" s="43">
        <f t="shared" si="43"/>
        <v>123.4</v>
      </c>
      <c r="AF327" s="43">
        <f t="shared" si="43"/>
        <v>123.4</v>
      </c>
      <c r="AG327" s="43">
        <f t="shared" si="41"/>
        <v>123.4</v>
      </c>
      <c r="AH327" s="43"/>
      <c r="AI327" s="26"/>
      <c r="AJ327" s="26"/>
      <c r="AK327" s="26"/>
      <c r="AL327" s="24"/>
      <c r="AM327" s="24"/>
      <c r="AN327" s="24"/>
      <c r="AO327" s="24"/>
      <c r="AP327" s="24"/>
    </row>
    <row r="328" spans="1:42" x14ac:dyDescent="0.25">
      <c r="A328" s="3"/>
      <c r="B328" s="6">
        <v>315</v>
      </c>
      <c r="C328" s="71">
        <f>IFERROR(VLOOKUP($B328,$P$14:$V$514,5,0),"")</f>
        <v>77073</v>
      </c>
      <c r="D328" s="68" t="str">
        <f>IFERROR(VLOOKUP($B328,$P$14:$V$514,4,0),"")</f>
        <v>Radiology</v>
      </c>
      <c r="E328" s="71" t="str">
        <f>IFERROR(VLOOKUP($B328,$P$14:$V$514,6,0),"")</f>
        <v>Xray Scanogram (Bone Length Study) - Radiologist Read</v>
      </c>
      <c r="F328" s="70">
        <f>IFERROR(VLOOKUP($B328,$P$14:$V$514,7,0),"")</f>
        <v>35.200000000000003</v>
      </c>
      <c r="G328" s="70">
        <f t="shared" si="37"/>
        <v>35.200000000000003</v>
      </c>
      <c r="H328" s="69">
        <f t="shared" si="38"/>
        <v>35.200000000000003</v>
      </c>
      <c r="I328" s="69">
        <f>IFERROR(VLOOKUP(B328,$P$14:$AH$514,VLOOKUP(I$11,$M$13:$N$23,2,0),0),"")</f>
        <v>32.380000000000003</v>
      </c>
      <c r="J328" s="5"/>
      <c r="K328" s="5"/>
      <c r="L328" s="5"/>
      <c r="M328" s="24"/>
      <c r="N328" s="24"/>
      <c r="O328" s="24"/>
      <c r="P328" s="44">
        <f>IFERROR(RANK(Q328,$Q$14:$Q$514,1),"")</f>
        <v>315</v>
      </c>
      <c r="Q328" s="39">
        <f t="shared" si="39"/>
        <v>1.0032799999999999</v>
      </c>
      <c r="R328" s="41"/>
      <c r="S328" s="41" t="s">
        <v>528</v>
      </c>
      <c r="T328" s="41">
        <v>77073</v>
      </c>
      <c r="U328" s="41" t="s">
        <v>329</v>
      </c>
      <c r="V328" s="41">
        <v>35.200000000000003</v>
      </c>
      <c r="W328" s="42">
        <v>32.380000000000003</v>
      </c>
      <c r="X328" s="42">
        <v>29.92</v>
      </c>
      <c r="Y328" s="42">
        <v>33.44</v>
      </c>
      <c r="Z328" s="42">
        <v>33.44</v>
      </c>
      <c r="AA328" s="43">
        <f t="shared" si="42"/>
        <v>29.92</v>
      </c>
      <c r="AB328" s="43">
        <f t="shared" si="43"/>
        <v>31.680000000000003</v>
      </c>
      <c r="AC328" s="43">
        <f t="shared" si="43"/>
        <v>17.600000000000001</v>
      </c>
      <c r="AD328" s="43">
        <f t="shared" si="40"/>
        <v>26.400000000000002</v>
      </c>
      <c r="AE328" s="43">
        <f t="shared" si="43"/>
        <v>17.600000000000001</v>
      </c>
      <c r="AF328" s="43">
        <f t="shared" si="43"/>
        <v>17.600000000000001</v>
      </c>
      <c r="AG328" s="43">
        <f t="shared" si="41"/>
        <v>17.600000000000001</v>
      </c>
      <c r="AH328" s="43"/>
      <c r="AI328" s="26"/>
      <c r="AJ328" s="26"/>
      <c r="AK328" s="26"/>
      <c r="AL328" s="24"/>
      <c r="AM328" s="24"/>
      <c r="AN328" s="24"/>
      <c r="AO328" s="24"/>
      <c r="AP328" s="24"/>
    </row>
    <row r="329" spans="1:42" x14ac:dyDescent="0.25">
      <c r="A329" s="3"/>
      <c r="B329" s="6">
        <v>316</v>
      </c>
      <c r="C329" s="71">
        <f>IFERROR(VLOOKUP($B329,$P$14:$V$514,5,0),"")</f>
        <v>72020</v>
      </c>
      <c r="D329" s="68" t="str">
        <f>IFERROR(VLOOKUP($B329,$P$14:$V$514,4,0),"")</f>
        <v>Radiology</v>
      </c>
      <c r="E329" s="71" t="str">
        <f>IFERROR(VLOOKUP($B329,$P$14:$V$514,6,0),"")</f>
        <v>Xray C-Spine 1 View</v>
      </c>
      <c r="F329" s="70">
        <f>IFERROR(VLOOKUP($B329,$P$14:$V$514,7,0),"")</f>
        <v>120.2</v>
      </c>
      <c r="G329" s="70">
        <f t="shared" si="37"/>
        <v>120.2</v>
      </c>
      <c r="H329" s="69">
        <f t="shared" si="38"/>
        <v>120.2</v>
      </c>
      <c r="I329" s="69">
        <f>IFERROR(VLOOKUP(B329,$P$14:$AH$514,VLOOKUP(I$11,$M$13:$N$23,2,0),0),"")</f>
        <v>110.58</v>
      </c>
      <c r="J329" s="5"/>
      <c r="K329" s="5"/>
      <c r="L329" s="5"/>
      <c r="M329" s="24"/>
      <c r="N329" s="24"/>
      <c r="O329" s="24"/>
      <c r="P329" s="44">
        <f>IFERROR(RANK(Q329,$Q$14:$Q$514,1),"")</f>
        <v>316</v>
      </c>
      <c r="Q329" s="39">
        <f t="shared" si="39"/>
        <v>1.00329</v>
      </c>
      <c r="R329" s="41"/>
      <c r="S329" s="41" t="s">
        <v>528</v>
      </c>
      <c r="T329" s="41">
        <v>72020</v>
      </c>
      <c r="U329" s="41" t="s">
        <v>330</v>
      </c>
      <c r="V329" s="41">
        <v>120.2</v>
      </c>
      <c r="W329" s="42">
        <v>110.58</v>
      </c>
      <c r="X329" s="42">
        <v>102.17</v>
      </c>
      <c r="Y329" s="42">
        <v>114.19</v>
      </c>
      <c r="Z329" s="42">
        <v>114.19</v>
      </c>
      <c r="AA329" s="43">
        <f t="shared" si="42"/>
        <v>102.17</v>
      </c>
      <c r="AB329" s="43">
        <f t="shared" si="43"/>
        <v>108.18</v>
      </c>
      <c r="AC329" s="43">
        <f t="shared" si="43"/>
        <v>60.1</v>
      </c>
      <c r="AD329" s="43">
        <f t="shared" si="40"/>
        <v>90.15</v>
      </c>
      <c r="AE329" s="43">
        <f t="shared" si="43"/>
        <v>60.1</v>
      </c>
      <c r="AF329" s="43">
        <f t="shared" si="43"/>
        <v>60.1</v>
      </c>
      <c r="AG329" s="43">
        <f t="shared" si="41"/>
        <v>60.1</v>
      </c>
      <c r="AH329" s="43"/>
      <c r="AI329" s="26"/>
      <c r="AJ329" s="26"/>
      <c r="AK329" s="26"/>
      <c r="AL329" s="24"/>
      <c r="AM329" s="24"/>
      <c r="AN329" s="24"/>
      <c r="AO329" s="24"/>
      <c r="AP329" s="24"/>
    </row>
    <row r="330" spans="1:42" x14ac:dyDescent="0.25">
      <c r="A330" s="3"/>
      <c r="B330" s="6">
        <v>317</v>
      </c>
      <c r="C330" s="71">
        <f>IFERROR(VLOOKUP($B330,$P$14:$V$514,5,0),"")</f>
        <v>72020</v>
      </c>
      <c r="D330" s="68" t="str">
        <f>IFERROR(VLOOKUP($B330,$P$14:$V$514,4,0),"")</f>
        <v>Radiology</v>
      </c>
      <c r="E330" s="71" t="str">
        <f>IFERROR(VLOOKUP($B330,$P$14:$V$514,6,0),"")</f>
        <v>Xray C-Spine 1 View - Radiologist Read</v>
      </c>
      <c r="F330" s="70">
        <f>IFERROR(VLOOKUP($B330,$P$14:$V$514,7,0),"")</f>
        <v>21.6</v>
      </c>
      <c r="G330" s="70">
        <f t="shared" si="37"/>
        <v>21.6</v>
      </c>
      <c r="H330" s="69">
        <f t="shared" si="38"/>
        <v>21.6</v>
      </c>
      <c r="I330" s="69">
        <f>IFERROR(VLOOKUP(B330,$P$14:$AH$514,VLOOKUP(I$11,$M$13:$N$23,2,0),0),"")</f>
        <v>19.87</v>
      </c>
      <c r="J330" s="5"/>
      <c r="K330" s="5"/>
      <c r="L330" s="5"/>
      <c r="M330" s="24"/>
      <c r="N330" s="24"/>
      <c r="O330" s="24"/>
      <c r="P330" s="44">
        <f>IFERROR(RANK(Q330,$Q$14:$Q$514,1),"")</f>
        <v>317</v>
      </c>
      <c r="Q330" s="39">
        <f t="shared" si="39"/>
        <v>1.0033000000000001</v>
      </c>
      <c r="R330" s="41"/>
      <c r="S330" s="41" t="s">
        <v>528</v>
      </c>
      <c r="T330" s="41">
        <v>72020</v>
      </c>
      <c r="U330" s="41" t="s">
        <v>331</v>
      </c>
      <c r="V330" s="41">
        <v>21.6</v>
      </c>
      <c r="W330" s="42">
        <v>19.87</v>
      </c>
      <c r="X330" s="42">
        <v>18.36</v>
      </c>
      <c r="Y330" s="42">
        <v>20.52</v>
      </c>
      <c r="Z330" s="42">
        <v>20.52</v>
      </c>
      <c r="AA330" s="43">
        <f t="shared" si="42"/>
        <v>18.36</v>
      </c>
      <c r="AB330" s="43">
        <f t="shared" si="43"/>
        <v>19.440000000000001</v>
      </c>
      <c r="AC330" s="43">
        <f t="shared" si="43"/>
        <v>10.8</v>
      </c>
      <c r="AD330" s="43">
        <f t="shared" si="40"/>
        <v>16.200000000000003</v>
      </c>
      <c r="AE330" s="43">
        <f t="shared" si="43"/>
        <v>10.8</v>
      </c>
      <c r="AF330" s="43">
        <f t="shared" si="43"/>
        <v>10.8</v>
      </c>
      <c r="AG330" s="43">
        <f t="shared" si="41"/>
        <v>10.8</v>
      </c>
      <c r="AH330" s="43"/>
      <c r="AI330" s="26"/>
      <c r="AJ330" s="26"/>
      <c r="AK330" s="26"/>
      <c r="AL330" s="24"/>
      <c r="AM330" s="24"/>
      <c r="AN330" s="24"/>
      <c r="AO330" s="24"/>
      <c r="AP330" s="24"/>
    </row>
    <row r="331" spans="1:42" x14ac:dyDescent="0.25">
      <c r="A331" s="3"/>
      <c r="B331" s="6">
        <v>318</v>
      </c>
      <c r="C331" s="71">
        <f>IFERROR(VLOOKUP($B331,$P$14:$V$514,5,0),"")</f>
        <v>72040</v>
      </c>
      <c r="D331" s="68" t="str">
        <f>IFERROR(VLOOKUP($B331,$P$14:$V$514,4,0),"")</f>
        <v>Radiology</v>
      </c>
      <c r="E331" s="71" t="str">
        <f>IFERROR(VLOOKUP($B331,$P$14:$V$514,6,0),"")</f>
        <v>Xray C-Spine 3 Views</v>
      </c>
      <c r="F331" s="70">
        <f>IFERROR(VLOOKUP($B331,$P$14:$V$514,7,0),"")</f>
        <v>242.55</v>
      </c>
      <c r="G331" s="70">
        <f t="shared" si="37"/>
        <v>242.55</v>
      </c>
      <c r="H331" s="69">
        <f t="shared" si="38"/>
        <v>242.55</v>
      </c>
      <c r="I331" s="69">
        <f>IFERROR(VLOOKUP(B331,$P$14:$AH$514,VLOOKUP(I$11,$M$13:$N$23,2,0),0),"")</f>
        <v>223.15</v>
      </c>
      <c r="J331" s="5"/>
      <c r="K331" s="5"/>
      <c r="L331" s="5"/>
      <c r="M331" s="24"/>
      <c r="N331" s="24"/>
      <c r="O331" s="24"/>
      <c r="P331" s="44">
        <f>IFERROR(RANK(Q331,$Q$14:$Q$514,1),"")</f>
        <v>318</v>
      </c>
      <c r="Q331" s="39">
        <f t="shared" si="39"/>
        <v>1.0033099999999999</v>
      </c>
      <c r="R331" s="41"/>
      <c r="S331" s="41" t="s">
        <v>528</v>
      </c>
      <c r="T331" s="41">
        <v>72040</v>
      </c>
      <c r="U331" s="41" t="s">
        <v>332</v>
      </c>
      <c r="V331" s="41">
        <v>242.55</v>
      </c>
      <c r="W331" s="42">
        <v>223.15</v>
      </c>
      <c r="X331" s="42">
        <v>206.16750000000002</v>
      </c>
      <c r="Y331" s="42">
        <v>230.42250000000001</v>
      </c>
      <c r="Z331" s="42">
        <v>230.42250000000001</v>
      </c>
      <c r="AA331" s="43">
        <f t="shared" si="42"/>
        <v>206.16750000000002</v>
      </c>
      <c r="AB331" s="43">
        <f t="shared" si="43"/>
        <v>218.29500000000002</v>
      </c>
      <c r="AC331" s="43">
        <f t="shared" si="43"/>
        <v>121.27500000000001</v>
      </c>
      <c r="AD331" s="43">
        <f t="shared" si="40"/>
        <v>181.91250000000002</v>
      </c>
      <c r="AE331" s="43">
        <f t="shared" si="43"/>
        <v>121.27500000000001</v>
      </c>
      <c r="AF331" s="43">
        <f t="shared" si="43"/>
        <v>121.27500000000001</v>
      </c>
      <c r="AG331" s="43">
        <f t="shared" si="41"/>
        <v>121.27500000000001</v>
      </c>
      <c r="AH331" s="43"/>
      <c r="AI331" s="26"/>
      <c r="AJ331" s="26"/>
      <c r="AK331" s="26"/>
      <c r="AL331" s="24"/>
      <c r="AM331" s="24"/>
      <c r="AN331" s="24"/>
      <c r="AO331" s="24"/>
      <c r="AP331" s="24"/>
    </row>
    <row r="332" spans="1:42" x14ac:dyDescent="0.25">
      <c r="A332" s="3"/>
      <c r="B332" s="6">
        <v>319</v>
      </c>
      <c r="C332" s="71">
        <f>IFERROR(VLOOKUP($B332,$P$14:$V$514,5,0),"")</f>
        <v>72040</v>
      </c>
      <c r="D332" s="68" t="str">
        <f>IFERROR(VLOOKUP($B332,$P$14:$V$514,4,0),"")</f>
        <v>Radiology</v>
      </c>
      <c r="E332" s="71" t="str">
        <f>IFERROR(VLOOKUP($B332,$P$14:$V$514,6,0),"")</f>
        <v>Xray C-Spine 3 Views - Radiologist Read</v>
      </c>
      <c r="F332" s="70">
        <f>IFERROR(VLOOKUP($B332,$P$14:$V$514,7,0),"")</f>
        <v>28.9</v>
      </c>
      <c r="G332" s="70">
        <f t="shared" si="37"/>
        <v>28.9</v>
      </c>
      <c r="H332" s="69">
        <f t="shared" si="38"/>
        <v>28.9</v>
      </c>
      <c r="I332" s="69">
        <f>IFERROR(VLOOKUP(B332,$P$14:$AH$514,VLOOKUP(I$11,$M$13:$N$23,2,0),0),"")</f>
        <v>26.59</v>
      </c>
      <c r="J332" s="5"/>
      <c r="K332" s="5"/>
      <c r="L332" s="5"/>
      <c r="M332" s="24"/>
      <c r="N332" s="24"/>
      <c r="O332" s="24"/>
      <c r="P332" s="44">
        <f>IFERROR(RANK(Q332,$Q$14:$Q$514,1),"")</f>
        <v>319</v>
      </c>
      <c r="Q332" s="39">
        <f t="shared" si="39"/>
        <v>1.00332</v>
      </c>
      <c r="R332" s="41"/>
      <c r="S332" s="41" t="s">
        <v>528</v>
      </c>
      <c r="T332" s="41">
        <v>72040</v>
      </c>
      <c r="U332" s="41" t="s">
        <v>333</v>
      </c>
      <c r="V332" s="41">
        <v>28.9</v>
      </c>
      <c r="W332" s="42">
        <v>26.59</v>
      </c>
      <c r="X332" s="42">
        <v>24.564999999999998</v>
      </c>
      <c r="Y332" s="42">
        <v>27.454999999999998</v>
      </c>
      <c r="Z332" s="42">
        <v>27.454999999999998</v>
      </c>
      <c r="AA332" s="43">
        <f t="shared" si="42"/>
        <v>24.564999999999998</v>
      </c>
      <c r="AB332" s="43">
        <f t="shared" si="43"/>
        <v>26.009999999999998</v>
      </c>
      <c r="AC332" s="43">
        <f t="shared" si="43"/>
        <v>14.45</v>
      </c>
      <c r="AD332" s="43">
        <f t="shared" si="40"/>
        <v>21.674999999999997</v>
      </c>
      <c r="AE332" s="43">
        <f t="shared" si="43"/>
        <v>14.45</v>
      </c>
      <c r="AF332" s="43">
        <f t="shared" si="43"/>
        <v>14.45</v>
      </c>
      <c r="AG332" s="43">
        <f t="shared" si="41"/>
        <v>14.45</v>
      </c>
      <c r="AH332" s="43"/>
      <c r="AI332" s="26"/>
      <c r="AJ332" s="26"/>
      <c r="AK332" s="26"/>
      <c r="AL332" s="24"/>
      <c r="AM332" s="24"/>
      <c r="AN332" s="24"/>
      <c r="AO332" s="24"/>
      <c r="AP332" s="24"/>
    </row>
    <row r="333" spans="1:42" x14ac:dyDescent="0.25">
      <c r="A333" s="3"/>
      <c r="B333" s="6">
        <v>320</v>
      </c>
      <c r="C333" s="71">
        <f>IFERROR(VLOOKUP($B333,$P$14:$V$514,5,0),"")</f>
        <v>72050</v>
      </c>
      <c r="D333" s="68" t="str">
        <f>IFERROR(VLOOKUP($B333,$P$14:$V$514,4,0),"")</f>
        <v>Radiology</v>
      </c>
      <c r="E333" s="71" t="str">
        <f>IFERROR(VLOOKUP($B333,$P$14:$V$514,6,0),"")</f>
        <v>Xray C-Spine Min. 4-5 Views</v>
      </c>
      <c r="F333" s="70">
        <f>IFERROR(VLOOKUP($B333,$P$14:$V$514,7,0),"")</f>
        <v>364.7</v>
      </c>
      <c r="G333" s="70">
        <f t="shared" si="37"/>
        <v>364.7</v>
      </c>
      <c r="H333" s="69">
        <f t="shared" si="38"/>
        <v>364.7</v>
      </c>
      <c r="I333" s="69">
        <f>IFERROR(VLOOKUP(B333,$P$14:$AH$514,VLOOKUP(I$11,$M$13:$N$23,2,0),0),"")</f>
        <v>335.52</v>
      </c>
      <c r="J333" s="5"/>
      <c r="K333" s="5"/>
      <c r="L333" s="5"/>
      <c r="M333" s="24"/>
      <c r="N333" s="24"/>
      <c r="O333" s="24"/>
      <c r="P333" s="44">
        <f>IFERROR(RANK(Q333,$Q$14:$Q$514,1),"")</f>
        <v>320</v>
      </c>
      <c r="Q333" s="39">
        <f t="shared" si="39"/>
        <v>1.0033300000000001</v>
      </c>
      <c r="R333" s="41"/>
      <c r="S333" s="41" t="s">
        <v>528</v>
      </c>
      <c r="T333" s="41">
        <v>72050</v>
      </c>
      <c r="U333" s="41" t="s">
        <v>334</v>
      </c>
      <c r="V333" s="41">
        <v>364.7</v>
      </c>
      <c r="W333" s="42">
        <v>335.52</v>
      </c>
      <c r="X333" s="42">
        <v>309.995</v>
      </c>
      <c r="Y333" s="42">
        <v>346.46499999999997</v>
      </c>
      <c r="Z333" s="42">
        <v>346.46499999999997</v>
      </c>
      <c r="AA333" s="43">
        <f t="shared" si="42"/>
        <v>309.995</v>
      </c>
      <c r="AB333" s="43">
        <f t="shared" si="43"/>
        <v>328.23</v>
      </c>
      <c r="AC333" s="43">
        <f t="shared" si="43"/>
        <v>182.35</v>
      </c>
      <c r="AD333" s="43">
        <f t="shared" si="40"/>
        <v>273.52499999999998</v>
      </c>
      <c r="AE333" s="43">
        <f t="shared" si="43"/>
        <v>182.35</v>
      </c>
      <c r="AF333" s="43">
        <f t="shared" si="43"/>
        <v>182.35</v>
      </c>
      <c r="AG333" s="43">
        <f t="shared" si="41"/>
        <v>182.35</v>
      </c>
      <c r="AH333" s="43"/>
      <c r="AI333" s="26"/>
      <c r="AJ333" s="26"/>
      <c r="AK333" s="26"/>
      <c r="AL333" s="24"/>
      <c r="AM333" s="24"/>
      <c r="AN333" s="24"/>
      <c r="AO333" s="24"/>
      <c r="AP333" s="24"/>
    </row>
    <row r="334" spans="1:42" x14ac:dyDescent="0.25">
      <c r="A334" s="3"/>
      <c r="B334" s="6">
        <v>321</v>
      </c>
      <c r="C334" s="71">
        <f>IFERROR(VLOOKUP($B334,$P$14:$V$514,5,0),"")</f>
        <v>72050</v>
      </c>
      <c r="D334" s="68" t="str">
        <f>IFERROR(VLOOKUP($B334,$P$14:$V$514,4,0),"")</f>
        <v>Radiology</v>
      </c>
      <c r="E334" s="71" t="str">
        <f>IFERROR(VLOOKUP($B334,$P$14:$V$514,6,0),"")</f>
        <v>Xray C-Spine Min. 4-5 Views - Radiologist Read</v>
      </c>
      <c r="F334" s="70">
        <f>IFERROR(VLOOKUP($B334,$P$14:$V$514,7,0),"")</f>
        <v>43.5</v>
      </c>
      <c r="G334" s="70">
        <f t="shared" ref="G334:G397" si="44">F334</f>
        <v>43.5</v>
      </c>
      <c r="H334" s="69">
        <f t="shared" si="38"/>
        <v>43.5</v>
      </c>
      <c r="I334" s="69">
        <f>IFERROR(VLOOKUP(B334,$P$14:$AH$514,VLOOKUP(I$11,$M$13:$N$23,2,0),0),"")</f>
        <v>40.020000000000003</v>
      </c>
      <c r="J334" s="5"/>
      <c r="K334" s="5"/>
      <c r="L334" s="5"/>
      <c r="M334" s="24"/>
      <c r="N334" s="24"/>
      <c r="O334" s="24"/>
      <c r="P334" s="44">
        <f>IFERROR(RANK(Q334,$Q$14:$Q$514,1),"")</f>
        <v>321</v>
      </c>
      <c r="Q334" s="39">
        <f t="shared" si="39"/>
        <v>1.0033399999999999</v>
      </c>
      <c r="R334" s="41"/>
      <c r="S334" s="41" t="s">
        <v>528</v>
      </c>
      <c r="T334" s="41">
        <v>72050</v>
      </c>
      <c r="U334" s="41" t="s">
        <v>335</v>
      </c>
      <c r="V334" s="41">
        <v>43.5</v>
      </c>
      <c r="W334" s="42">
        <v>40.020000000000003</v>
      </c>
      <c r="X334" s="42">
        <v>36.975000000000001</v>
      </c>
      <c r="Y334" s="42">
        <v>41.324999999999996</v>
      </c>
      <c r="Z334" s="42">
        <v>41.324999999999996</v>
      </c>
      <c r="AA334" s="43">
        <f t="shared" si="42"/>
        <v>36.975000000000001</v>
      </c>
      <c r="AB334" s="43">
        <f t="shared" si="43"/>
        <v>39.15</v>
      </c>
      <c r="AC334" s="43">
        <f t="shared" si="43"/>
        <v>21.75</v>
      </c>
      <c r="AD334" s="43">
        <f t="shared" si="40"/>
        <v>32.625</v>
      </c>
      <c r="AE334" s="43">
        <f t="shared" si="43"/>
        <v>21.75</v>
      </c>
      <c r="AF334" s="43">
        <f t="shared" si="43"/>
        <v>21.75</v>
      </c>
      <c r="AG334" s="43">
        <f t="shared" si="41"/>
        <v>21.75</v>
      </c>
      <c r="AH334" s="43"/>
      <c r="AI334" s="26"/>
      <c r="AJ334" s="26"/>
      <c r="AK334" s="26"/>
      <c r="AL334" s="24"/>
      <c r="AM334" s="24"/>
      <c r="AN334" s="24"/>
      <c r="AO334" s="24"/>
      <c r="AP334" s="24"/>
    </row>
    <row r="335" spans="1:42" x14ac:dyDescent="0.25">
      <c r="A335" s="3"/>
      <c r="B335" s="6">
        <v>322</v>
      </c>
      <c r="C335" s="71">
        <f>IFERROR(VLOOKUP($B335,$P$14:$V$514,5,0),"")</f>
        <v>72050</v>
      </c>
      <c r="D335" s="68" t="str">
        <f>IFERROR(VLOOKUP($B335,$P$14:$V$514,4,0),"")</f>
        <v>Radiology</v>
      </c>
      <c r="E335" s="71" t="str">
        <f>IFERROR(VLOOKUP($B335,$P$14:$V$514,6,0),"")</f>
        <v>Xray C-Spine Min. 5 Views</v>
      </c>
      <c r="F335" s="70">
        <f>IFERROR(VLOOKUP($B335,$P$14:$V$514,7,0),"")</f>
        <v>364.7</v>
      </c>
      <c r="G335" s="70">
        <f t="shared" si="44"/>
        <v>364.7</v>
      </c>
      <c r="H335" s="69">
        <f t="shared" ref="H335:H398" si="45">F335</f>
        <v>364.7</v>
      </c>
      <c r="I335" s="69">
        <f>IFERROR(VLOOKUP(B335,$P$14:$AH$514,VLOOKUP(I$11,$M$13:$N$23,2,0),0),"")</f>
        <v>335.52</v>
      </c>
      <c r="J335" s="5"/>
      <c r="K335" s="5"/>
      <c r="L335" s="5"/>
      <c r="M335" s="24"/>
      <c r="N335" s="24"/>
      <c r="O335" s="24"/>
      <c r="P335" s="44">
        <f>IFERROR(RANK(Q335,$Q$14:$Q$514,1),"")</f>
        <v>322</v>
      </c>
      <c r="Q335" s="39">
        <f t="shared" ref="Q335:Q398" si="46">IFERROR(IF(P$3=1,SEARCH($E$4,U335)+ROW()/100000,IF(P$3=2,SEARCH($E$6,T335)+ROW()/100000,IF(P$3=3,SEARCH($E$8,S335)+ROW()/100000,""))),"")</f>
        <v>1.00335</v>
      </c>
      <c r="R335" s="41"/>
      <c r="S335" s="41" t="s">
        <v>528</v>
      </c>
      <c r="T335" s="41">
        <v>72050</v>
      </c>
      <c r="U335" s="41" t="s">
        <v>336</v>
      </c>
      <c r="V335" s="41">
        <v>364.7</v>
      </c>
      <c r="W335" s="42">
        <v>335.52</v>
      </c>
      <c r="X335" s="42">
        <v>309.995</v>
      </c>
      <c r="Y335" s="42">
        <v>346.46499999999997</v>
      </c>
      <c r="Z335" s="42">
        <v>346.46499999999997</v>
      </c>
      <c r="AA335" s="43">
        <f t="shared" si="42"/>
        <v>309.995</v>
      </c>
      <c r="AB335" s="43">
        <f t="shared" si="43"/>
        <v>328.23</v>
      </c>
      <c r="AC335" s="43">
        <f t="shared" si="43"/>
        <v>182.35</v>
      </c>
      <c r="AD335" s="43">
        <f t="shared" ref="AD335:AD398" si="47">IFERROR(MIN($V335*AD$11,VLOOKUP(T335,$AN$14:$AP$146,3,0)),$V335*AD$11)</f>
        <v>273.52499999999998</v>
      </c>
      <c r="AE335" s="43">
        <f t="shared" si="43"/>
        <v>182.35</v>
      </c>
      <c r="AF335" s="43">
        <f t="shared" si="43"/>
        <v>182.35</v>
      </c>
      <c r="AG335" s="43">
        <f t="shared" si="41"/>
        <v>182.35</v>
      </c>
      <c r="AH335" s="43"/>
      <c r="AI335" s="26"/>
      <c r="AJ335" s="26"/>
      <c r="AK335" s="26"/>
      <c r="AL335" s="24"/>
      <c r="AM335" s="24"/>
      <c r="AN335" s="24"/>
      <c r="AO335" s="24"/>
      <c r="AP335" s="24"/>
    </row>
    <row r="336" spans="1:42" x14ac:dyDescent="0.25">
      <c r="A336" s="3"/>
      <c r="B336" s="6">
        <v>323</v>
      </c>
      <c r="C336" s="71">
        <f>IFERROR(VLOOKUP($B336,$P$14:$V$514,5,0),"")</f>
        <v>72050</v>
      </c>
      <c r="D336" s="68" t="str">
        <f>IFERROR(VLOOKUP($B336,$P$14:$V$514,4,0),"")</f>
        <v>Radiology</v>
      </c>
      <c r="E336" s="71" t="str">
        <f>IFERROR(VLOOKUP($B336,$P$14:$V$514,6,0),"")</f>
        <v>Xray C-Spine Min. 5 Views - Radiologist Read</v>
      </c>
      <c r="F336" s="70">
        <f>IFERROR(VLOOKUP($B336,$P$14:$V$514,7,0),"")</f>
        <v>43.5</v>
      </c>
      <c r="G336" s="70">
        <f t="shared" si="44"/>
        <v>43.5</v>
      </c>
      <c r="H336" s="69">
        <f t="shared" si="45"/>
        <v>43.5</v>
      </c>
      <c r="I336" s="69">
        <f>IFERROR(VLOOKUP(B336,$P$14:$AH$514,VLOOKUP(I$11,$M$13:$N$23,2,0),0),"")</f>
        <v>40.020000000000003</v>
      </c>
      <c r="J336" s="5"/>
      <c r="K336" s="5"/>
      <c r="L336" s="5"/>
      <c r="M336" s="24"/>
      <c r="N336" s="24"/>
      <c r="O336" s="24"/>
      <c r="P336" s="44">
        <f>IFERROR(RANK(Q336,$Q$14:$Q$514,1),"")</f>
        <v>323</v>
      </c>
      <c r="Q336" s="39">
        <f t="shared" si="46"/>
        <v>1.00336</v>
      </c>
      <c r="R336" s="41"/>
      <c r="S336" s="41" t="s">
        <v>528</v>
      </c>
      <c r="T336" s="41">
        <v>72050</v>
      </c>
      <c r="U336" s="41" t="s">
        <v>337</v>
      </c>
      <c r="V336" s="41">
        <v>43.5</v>
      </c>
      <c r="W336" s="42">
        <v>40.020000000000003</v>
      </c>
      <c r="X336" s="42">
        <v>36.975000000000001</v>
      </c>
      <c r="Y336" s="42">
        <v>41.324999999999996</v>
      </c>
      <c r="Z336" s="42">
        <v>41.324999999999996</v>
      </c>
      <c r="AA336" s="43">
        <f t="shared" si="42"/>
        <v>36.975000000000001</v>
      </c>
      <c r="AB336" s="43">
        <f t="shared" si="43"/>
        <v>39.15</v>
      </c>
      <c r="AC336" s="43">
        <f t="shared" si="43"/>
        <v>21.75</v>
      </c>
      <c r="AD336" s="43">
        <f t="shared" si="47"/>
        <v>32.625</v>
      </c>
      <c r="AE336" s="43">
        <f t="shared" si="43"/>
        <v>21.75</v>
      </c>
      <c r="AF336" s="43">
        <f t="shared" si="43"/>
        <v>21.75</v>
      </c>
      <c r="AG336" s="43">
        <f t="shared" si="41"/>
        <v>21.75</v>
      </c>
      <c r="AH336" s="43"/>
      <c r="AI336" s="26"/>
      <c r="AJ336" s="26"/>
      <c r="AK336" s="26"/>
      <c r="AL336" s="24"/>
      <c r="AM336" s="24"/>
      <c r="AN336" s="24"/>
      <c r="AO336" s="24"/>
      <c r="AP336" s="24"/>
    </row>
    <row r="337" spans="1:42" x14ac:dyDescent="0.25">
      <c r="A337" s="3"/>
      <c r="B337" s="6">
        <v>324</v>
      </c>
      <c r="C337" s="71">
        <f>IFERROR(VLOOKUP($B337,$P$14:$V$514,5,0),"")</f>
        <v>72052</v>
      </c>
      <c r="D337" s="68" t="str">
        <f>IFERROR(VLOOKUP($B337,$P$14:$V$514,4,0),"")</f>
        <v>Radiology</v>
      </c>
      <c r="E337" s="71" t="str">
        <f>IFERROR(VLOOKUP($B337,$P$14:$V$514,6,0),"")</f>
        <v>Xray C-Spine 6 or more Views</v>
      </c>
      <c r="F337" s="70">
        <f>IFERROR(VLOOKUP($B337,$P$14:$V$514,7,0),"")</f>
        <v>456.5</v>
      </c>
      <c r="G337" s="70">
        <f t="shared" si="44"/>
        <v>456.5</v>
      </c>
      <c r="H337" s="69">
        <f t="shared" si="45"/>
        <v>456.5</v>
      </c>
      <c r="I337" s="69">
        <f>IFERROR(VLOOKUP(B337,$P$14:$AH$514,VLOOKUP(I$11,$M$13:$N$23,2,0),0),"")</f>
        <v>419.98</v>
      </c>
      <c r="J337" s="5"/>
      <c r="K337" s="5"/>
      <c r="L337" s="5"/>
      <c r="M337" s="24"/>
      <c r="N337" s="24"/>
      <c r="O337" s="24"/>
      <c r="P337" s="44">
        <f>IFERROR(RANK(Q337,$Q$14:$Q$514,1),"")</f>
        <v>324</v>
      </c>
      <c r="Q337" s="39">
        <f t="shared" si="46"/>
        <v>1.0033700000000001</v>
      </c>
      <c r="R337" s="41"/>
      <c r="S337" s="41" t="s">
        <v>528</v>
      </c>
      <c r="T337" s="41">
        <v>72052</v>
      </c>
      <c r="U337" s="41" t="s">
        <v>338</v>
      </c>
      <c r="V337" s="41">
        <v>456.5</v>
      </c>
      <c r="W337" s="42">
        <v>419.98</v>
      </c>
      <c r="X337" s="42">
        <v>388.02499999999998</v>
      </c>
      <c r="Y337" s="42">
        <v>433.67499999999995</v>
      </c>
      <c r="Z337" s="42">
        <v>433.67499999999995</v>
      </c>
      <c r="AA337" s="43">
        <f t="shared" si="42"/>
        <v>388.02499999999998</v>
      </c>
      <c r="AB337" s="43">
        <f t="shared" si="43"/>
        <v>410.85</v>
      </c>
      <c r="AC337" s="43">
        <f t="shared" si="43"/>
        <v>228.25</v>
      </c>
      <c r="AD337" s="43">
        <f t="shared" si="47"/>
        <v>342.375</v>
      </c>
      <c r="AE337" s="43">
        <f t="shared" si="43"/>
        <v>228.25</v>
      </c>
      <c r="AF337" s="43">
        <f t="shared" si="43"/>
        <v>228.25</v>
      </c>
      <c r="AG337" s="43">
        <f t="shared" si="41"/>
        <v>228.25</v>
      </c>
      <c r="AH337" s="43"/>
      <c r="AI337" s="26"/>
      <c r="AJ337" s="26"/>
      <c r="AK337" s="26"/>
      <c r="AL337" s="24"/>
      <c r="AM337" s="24"/>
      <c r="AN337" s="24"/>
      <c r="AO337" s="24"/>
      <c r="AP337" s="24"/>
    </row>
    <row r="338" spans="1:42" x14ac:dyDescent="0.25">
      <c r="A338" s="3"/>
      <c r="B338" s="6">
        <v>325</v>
      </c>
      <c r="C338" s="71">
        <f>IFERROR(VLOOKUP($B338,$P$14:$V$514,5,0),"")</f>
        <v>72052</v>
      </c>
      <c r="D338" s="68" t="str">
        <f>IFERROR(VLOOKUP($B338,$P$14:$V$514,4,0),"")</f>
        <v>Radiology</v>
      </c>
      <c r="E338" s="71" t="str">
        <f>IFERROR(VLOOKUP($B338,$P$14:$V$514,6,0),"")</f>
        <v>Xray C-Spine 6 or more Views - Radiologist Read</v>
      </c>
      <c r="F338" s="70">
        <f>IFERROR(VLOOKUP($B338,$P$14:$V$514,7,0),"")</f>
        <v>60.5</v>
      </c>
      <c r="G338" s="70">
        <f t="shared" si="44"/>
        <v>60.5</v>
      </c>
      <c r="H338" s="69">
        <f t="shared" si="45"/>
        <v>60.5</v>
      </c>
      <c r="I338" s="69">
        <f>IFERROR(VLOOKUP(B338,$P$14:$AH$514,VLOOKUP(I$11,$M$13:$N$23,2,0),0),"")</f>
        <v>55.66</v>
      </c>
      <c r="J338" s="5"/>
      <c r="K338" s="5"/>
      <c r="L338" s="5"/>
      <c r="M338" s="24"/>
      <c r="N338" s="24"/>
      <c r="O338" s="24"/>
      <c r="P338" s="44">
        <f>IFERROR(RANK(Q338,$Q$14:$Q$514,1),"")</f>
        <v>325</v>
      </c>
      <c r="Q338" s="39">
        <f t="shared" si="46"/>
        <v>1.0033799999999999</v>
      </c>
      <c r="R338" s="41"/>
      <c r="S338" s="41" t="s">
        <v>528</v>
      </c>
      <c r="T338" s="41">
        <v>72052</v>
      </c>
      <c r="U338" s="41" t="s">
        <v>339</v>
      </c>
      <c r="V338" s="41">
        <v>60.5</v>
      </c>
      <c r="W338" s="42">
        <v>55.66</v>
      </c>
      <c r="X338" s="42">
        <v>51.424999999999997</v>
      </c>
      <c r="Y338" s="42">
        <v>57.474999999999994</v>
      </c>
      <c r="Z338" s="42">
        <v>57.474999999999994</v>
      </c>
      <c r="AA338" s="43">
        <f t="shared" si="42"/>
        <v>51.424999999999997</v>
      </c>
      <c r="AB338" s="43">
        <f t="shared" si="43"/>
        <v>54.45</v>
      </c>
      <c r="AC338" s="43">
        <f t="shared" si="43"/>
        <v>30.25</v>
      </c>
      <c r="AD338" s="43">
        <f t="shared" si="47"/>
        <v>45.375</v>
      </c>
      <c r="AE338" s="43">
        <f t="shared" si="43"/>
        <v>30.25</v>
      </c>
      <c r="AF338" s="43">
        <f t="shared" si="43"/>
        <v>30.25</v>
      </c>
      <c r="AG338" s="43">
        <f t="shared" si="41"/>
        <v>30.25</v>
      </c>
      <c r="AH338" s="43"/>
      <c r="AI338" s="26"/>
      <c r="AJ338" s="26"/>
      <c r="AK338" s="26"/>
      <c r="AL338" s="24"/>
      <c r="AM338" s="24"/>
      <c r="AN338" s="24"/>
      <c r="AO338" s="24"/>
      <c r="AP338" s="24"/>
    </row>
    <row r="339" spans="1:42" x14ac:dyDescent="0.25">
      <c r="A339" s="3"/>
      <c r="B339" s="6">
        <v>326</v>
      </c>
      <c r="C339" s="71">
        <f>IFERROR(VLOOKUP($B339,$P$14:$V$514,5,0),"")</f>
        <v>70360</v>
      </c>
      <c r="D339" s="68" t="str">
        <f>IFERROR(VLOOKUP($B339,$P$14:$V$514,4,0),"")</f>
        <v>Radiology</v>
      </c>
      <c r="E339" s="71" t="str">
        <f>IFERROR(VLOOKUP($B339,$P$14:$V$514,6,0),"")</f>
        <v>Xray Soft Tissue Neck</v>
      </c>
      <c r="F339" s="70">
        <f>IFERROR(VLOOKUP($B339,$P$14:$V$514,7,0),"")</f>
        <v>146.55000000000001</v>
      </c>
      <c r="G339" s="70">
        <f t="shared" si="44"/>
        <v>146.55000000000001</v>
      </c>
      <c r="H339" s="69">
        <f t="shared" si="45"/>
        <v>146.55000000000001</v>
      </c>
      <c r="I339" s="69">
        <f>IFERROR(VLOOKUP(B339,$P$14:$AH$514,VLOOKUP(I$11,$M$13:$N$23,2,0),0),"")</f>
        <v>134.83000000000001</v>
      </c>
      <c r="J339" s="5"/>
      <c r="K339" s="5"/>
      <c r="L339" s="5"/>
      <c r="M339" s="24"/>
      <c r="N339" s="24"/>
      <c r="O339" s="24"/>
      <c r="P339" s="44">
        <f>IFERROR(RANK(Q339,$Q$14:$Q$514,1),"")</f>
        <v>326</v>
      </c>
      <c r="Q339" s="39">
        <f t="shared" si="46"/>
        <v>1.00339</v>
      </c>
      <c r="R339" s="41"/>
      <c r="S339" s="41" t="s">
        <v>528</v>
      </c>
      <c r="T339" s="41">
        <v>70360</v>
      </c>
      <c r="U339" s="41" t="s">
        <v>340</v>
      </c>
      <c r="V339" s="41">
        <v>146.55000000000001</v>
      </c>
      <c r="W339" s="42">
        <v>134.83000000000001</v>
      </c>
      <c r="X339" s="42">
        <v>124.56750000000001</v>
      </c>
      <c r="Y339" s="42">
        <v>139.2225</v>
      </c>
      <c r="Z339" s="42">
        <v>139.2225</v>
      </c>
      <c r="AA339" s="43">
        <f t="shared" si="42"/>
        <v>124.56750000000001</v>
      </c>
      <c r="AB339" s="43">
        <f t="shared" si="43"/>
        <v>131.89500000000001</v>
      </c>
      <c r="AC339" s="43">
        <f t="shared" si="43"/>
        <v>73.275000000000006</v>
      </c>
      <c r="AD339" s="43">
        <f t="shared" si="47"/>
        <v>109.91250000000001</v>
      </c>
      <c r="AE339" s="43">
        <f t="shared" si="43"/>
        <v>73.275000000000006</v>
      </c>
      <c r="AF339" s="43">
        <f t="shared" si="43"/>
        <v>73.275000000000006</v>
      </c>
      <c r="AG339" s="43">
        <f t="shared" si="41"/>
        <v>73.275000000000006</v>
      </c>
      <c r="AH339" s="43"/>
      <c r="AI339" s="26"/>
      <c r="AJ339" s="26"/>
      <c r="AK339" s="26"/>
      <c r="AL339" s="24"/>
      <c r="AM339" s="24"/>
      <c r="AN339" s="24"/>
      <c r="AO339" s="24"/>
      <c r="AP339" s="24"/>
    </row>
    <row r="340" spans="1:42" x14ac:dyDescent="0.25">
      <c r="A340" s="3"/>
      <c r="B340" s="6">
        <v>327</v>
      </c>
      <c r="C340" s="71">
        <f>IFERROR(VLOOKUP($B340,$P$14:$V$514,5,0),"")</f>
        <v>70360</v>
      </c>
      <c r="D340" s="68" t="str">
        <f>IFERROR(VLOOKUP($B340,$P$14:$V$514,4,0),"")</f>
        <v>Radiology</v>
      </c>
      <c r="E340" s="71" t="str">
        <f>IFERROR(VLOOKUP($B340,$P$14:$V$514,6,0),"")</f>
        <v>Xray Soft Tissue Neck - Radiologist Read</v>
      </c>
      <c r="F340" s="70">
        <f>IFERROR(VLOOKUP($B340,$P$14:$V$514,7,0),"")</f>
        <v>18.899999999999999</v>
      </c>
      <c r="G340" s="70">
        <f t="shared" si="44"/>
        <v>18.899999999999999</v>
      </c>
      <c r="H340" s="69">
        <f t="shared" si="45"/>
        <v>18.899999999999999</v>
      </c>
      <c r="I340" s="69">
        <f>IFERROR(VLOOKUP(B340,$P$14:$AH$514,VLOOKUP(I$11,$M$13:$N$23,2,0),0),"")</f>
        <v>17.39</v>
      </c>
      <c r="J340" s="5"/>
      <c r="K340" s="5"/>
      <c r="L340" s="5"/>
      <c r="M340" s="24"/>
      <c r="N340" s="24"/>
      <c r="O340" s="24"/>
      <c r="P340" s="44">
        <f>IFERROR(RANK(Q340,$Q$14:$Q$514,1),"")</f>
        <v>327</v>
      </c>
      <c r="Q340" s="39">
        <f t="shared" si="46"/>
        <v>1.0034000000000001</v>
      </c>
      <c r="R340" s="41"/>
      <c r="S340" s="41" t="s">
        <v>528</v>
      </c>
      <c r="T340" s="41">
        <v>70360</v>
      </c>
      <c r="U340" s="41" t="s">
        <v>341</v>
      </c>
      <c r="V340" s="41">
        <v>18.899999999999999</v>
      </c>
      <c r="W340" s="42">
        <v>17.39</v>
      </c>
      <c r="X340" s="42">
        <v>16.064999999999998</v>
      </c>
      <c r="Y340" s="42">
        <v>17.954999999999998</v>
      </c>
      <c r="Z340" s="42">
        <v>17.954999999999998</v>
      </c>
      <c r="AA340" s="43">
        <f t="shared" si="42"/>
        <v>16.064999999999998</v>
      </c>
      <c r="AB340" s="43">
        <f t="shared" si="43"/>
        <v>17.009999999999998</v>
      </c>
      <c r="AC340" s="43">
        <f t="shared" si="43"/>
        <v>9.4499999999999993</v>
      </c>
      <c r="AD340" s="43">
        <f t="shared" si="47"/>
        <v>14.174999999999999</v>
      </c>
      <c r="AE340" s="43">
        <f t="shared" si="43"/>
        <v>9.4499999999999993</v>
      </c>
      <c r="AF340" s="43">
        <f t="shared" si="43"/>
        <v>9.4499999999999993</v>
      </c>
      <c r="AG340" s="43">
        <f t="shared" si="41"/>
        <v>9.4499999999999993</v>
      </c>
      <c r="AH340" s="43"/>
      <c r="AI340" s="26"/>
      <c r="AJ340" s="26"/>
      <c r="AK340" s="26"/>
      <c r="AL340" s="24"/>
      <c r="AM340" s="24"/>
      <c r="AN340" s="24"/>
      <c r="AO340" s="24"/>
      <c r="AP340" s="24"/>
    </row>
    <row r="341" spans="1:42" x14ac:dyDescent="0.25">
      <c r="A341" s="3"/>
      <c r="B341" s="6">
        <v>328</v>
      </c>
      <c r="C341" s="71">
        <f>IFERROR(VLOOKUP($B341,$P$14:$V$514,5,0),"")</f>
        <v>72070</v>
      </c>
      <c r="D341" s="68" t="str">
        <f>IFERROR(VLOOKUP($B341,$P$14:$V$514,4,0),"")</f>
        <v>Radiology</v>
      </c>
      <c r="E341" s="71" t="str">
        <f>IFERROR(VLOOKUP($B341,$P$14:$V$514,6,0),"")</f>
        <v>Xray T-Spine 2 views</v>
      </c>
      <c r="F341" s="70">
        <f>IFERROR(VLOOKUP($B341,$P$14:$V$514,7,0),"")</f>
        <v>246.8</v>
      </c>
      <c r="G341" s="70">
        <f t="shared" si="44"/>
        <v>246.8</v>
      </c>
      <c r="H341" s="69">
        <f t="shared" si="45"/>
        <v>246.8</v>
      </c>
      <c r="I341" s="69">
        <f>IFERROR(VLOOKUP(B341,$P$14:$AH$514,VLOOKUP(I$11,$M$13:$N$23,2,0),0),"")</f>
        <v>227.06</v>
      </c>
      <c r="J341" s="5"/>
      <c r="K341" s="5"/>
      <c r="L341" s="5"/>
      <c r="M341" s="24"/>
      <c r="N341" s="24"/>
      <c r="O341" s="24"/>
      <c r="P341" s="44">
        <f>IFERROR(RANK(Q341,$Q$14:$Q$514,1),"")</f>
        <v>328</v>
      </c>
      <c r="Q341" s="39">
        <f t="shared" si="46"/>
        <v>1.0034099999999999</v>
      </c>
      <c r="R341" s="41"/>
      <c r="S341" s="41" t="s">
        <v>528</v>
      </c>
      <c r="T341" s="41">
        <v>72070</v>
      </c>
      <c r="U341" s="41" t="s">
        <v>342</v>
      </c>
      <c r="V341" s="41">
        <v>246.8</v>
      </c>
      <c r="W341" s="42">
        <v>227.06</v>
      </c>
      <c r="X341" s="42">
        <v>209.78</v>
      </c>
      <c r="Y341" s="42">
        <v>234.46</v>
      </c>
      <c r="Z341" s="42">
        <v>234.46</v>
      </c>
      <c r="AA341" s="43">
        <f t="shared" si="42"/>
        <v>209.78</v>
      </c>
      <c r="AB341" s="43">
        <f t="shared" si="43"/>
        <v>222.12</v>
      </c>
      <c r="AC341" s="43">
        <f t="shared" si="43"/>
        <v>123.4</v>
      </c>
      <c r="AD341" s="43">
        <f t="shared" si="47"/>
        <v>185.10000000000002</v>
      </c>
      <c r="AE341" s="43">
        <f t="shared" si="43"/>
        <v>123.4</v>
      </c>
      <c r="AF341" s="43">
        <f t="shared" si="43"/>
        <v>123.4</v>
      </c>
      <c r="AG341" s="43">
        <f t="shared" si="41"/>
        <v>123.4</v>
      </c>
      <c r="AH341" s="43"/>
      <c r="AI341" s="26"/>
      <c r="AJ341" s="26"/>
      <c r="AK341" s="26"/>
      <c r="AL341" s="24"/>
      <c r="AM341" s="24"/>
      <c r="AN341" s="24"/>
      <c r="AO341" s="24"/>
      <c r="AP341" s="24"/>
    </row>
    <row r="342" spans="1:42" x14ac:dyDescent="0.25">
      <c r="A342" s="3"/>
      <c r="B342" s="6">
        <v>329</v>
      </c>
      <c r="C342" s="71">
        <f>IFERROR(VLOOKUP($B342,$P$14:$V$514,5,0),"")</f>
        <v>72070</v>
      </c>
      <c r="D342" s="68" t="str">
        <f>IFERROR(VLOOKUP($B342,$P$14:$V$514,4,0),"")</f>
        <v>Radiology</v>
      </c>
      <c r="E342" s="71" t="str">
        <f>IFERROR(VLOOKUP($B342,$P$14:$V$514,6,0),"")</f>
        <v>Xray T-Spine 2 views - Radiologist Read</v>
      </c>
      <c r="F342" s="70">
        <f>IFERROR(VLOOKUP($B342,$P$14:$V$514,7,0),"")</f>
        <v>21.6</v>
      </c>
      <c r="G342" s="70">
        <f t="shared" si="44"/>
        <v>21.6</v>
      </c>
      <c r="H342" s="69">
        <f t="shared" si="45"/>
        <v>21.6</v>
      </c>
      <c r="I342" s="69">
        <f>IFERROR(VLOOKUP(B342,$P$14:$AH$514,VLOOKUP(I$11,$M$13:$N$23,2,0),0),"")</f>
        <v>19.87</v>
      </c>
      <c r="J342" s="5"/>
      <c r="K342" s="5"/>
      <c r="L342" s="5"/>
      <c r="M342" s="24"/>
      <c r="N342" s="24"/>
      <c r="O342" s="24"/>
      <c r="P342" s="44">
        <f>IFERROR(RANK(Q342,$Q$14:$Q$514,1),"")</f>
        <v>329</v>
      </c>
      <c r="Q342" s="39">
        <f t="shared" si="46"/>
        <v>1.00342</v>
      </c>
      <c r="R342" s="41"/>
      <c r="S342" s="41" t="s">
        <v>528</v>
      </c>
      <c r="T342" s="41">
        <v>72070</v>
      </c>
      <c r="U342" s="41" t="s">
        <v>343</v>
      </c>
      <c r="V342" s="41">
        <v>21.6</v>
      </c>
      <c r="W342" s="42">
        <v>19.87</v>
      </c>
      <c r="X342" s="42">
        <v>18.36</v>
      </c>
      <c r="Y342" s="42">
        <v>20.52</v>
      </c>
      <c r="Z342" s="42">
        <v>20.52</v>
      </c>
      <c r="AA342" s="43">
        <f t="shared" si="42"/>
        <v>18.36</v>
      </c>
      <c r="AB342" s="43">
        <f t="shared" si="43"/>
        <v>19.440000000000001</v>
      </c>
      <c r="AC342" s="43">
        <f t="shared" si="43"/>
        <v>10.8</v>
      </c>
      <c r="AD342" s="43">
        <f t="shared" si="47"/>
        <v>16.200000000000003</v>
      </c>
      <c r="AE342" s="43">
        <f t="shared" si="43"/>
        <v>10.8</v>
      </c>
      <c r="AF342" s="43">
        <f t="shared" si="43"/>
        <v>10.8</v>
      </c>
      <c r="AG342" s="43">
        <f t="shared" si="41"/>
        <v>10.8</v>
      </c>
      <c r="AH342" s="43"/>
      <c r="AI342" s="26"/>
      <c r="AJ342" s="26"/>
      <c r="AK342" s="26"/>
      <c r="AL342" s="24"/>
      <c r="AM342" s="24"/>
      <c r="AN342" s="24"/>
      <c r="AO342" s="24"/>
      <c r="AP342" s="24"/>
    </row>
    <row r="343" spans="1:42" x14ac:dyDescent="0.25">
      <c r="A343" s="3"/>
      <c r="B343" s="6">
        <v>330</v>
      </c>
      <c r="C343" s="71">
        <f>IFERROR(VLOOKUP($B343,$P$14:$V$514,5,0),"")</f>
        <v>72070</v>
      </c>
      <c r="D343" s="68" t="str">
        <f>IFERROR(VLOOKUP($B343,$P$14:$V$514,4,0),"")</f>
        <v>Radiology</v>
      </c>
      <c r="E343" s="71" t="str">
        <f>IFERROR(VLOOKUP($B343,$P$14:$V$514,6,0),"")</f>
        <v>Xray T-Spine 1 View</v>
      </c>
      <c r="F343" s="70">
        <f>IFERROR(VLOOKUP($B343,$P$14:$V$514,7,0),"")</f>
        <v>132.6</v>
      </c>
      <c r="G343" s="70">
        <f t="shared" si="44"/>
        <v>132.6</v>
      </c>
      <c r="H343" s="69">
        <f t="shared" si="45"/>
        <v>132.6</v>
      </c>
      <c r="I343" s="69">
        <f>IFERROR(VLOOKUP(B343,$P$14:$AH$514,VLOOKUP(I$11,$M$13:$N$23,2,0),0),"")</f>
        <v>207.31</v>
      </c>
      <c r="J343" s="5"/>
      <c r="K343" s="5"/>
      <c r="L343" s="5"/>
      <c r="M343" s="24"/>
      <c r="N343" s="24"/>
      <c r="O343" s="24"/>
      <c r="P343" s="44">
        <f>IFERROR(RANK(Q343,$Q$14:$Q$514,1),"")</f>
        <v>330</v>
      </c>
      <c r="Q343" s="39">
        <f t="shared" si="46"/>
        <v>1.00343</v>
      </c>
      <c r="R343" s="41"/>
      <c r="S343" s="41" t="s">
        <v>528</v>
      </c>
      <c r="T343" s="41">
        <v>72070</v>
      </c>
      <c r="U343" s="41" t="s">
        <v>344</v>
      </c>
      <c r="V343" s="41">
        <v>132.6</v>
      </c>
      <c r="W343" s="42">
        <v>207.31</v>
      </c>
      <c r="X343" s="42">
        <v>112.71</v>
      </c>
      <c r="Y343" s="42">
        <v>125.96999999999998</v>
      </c>
      <c r="Z343" s="42">
        <v>125.96999999999998</v>
      </c>
      <c r="AA343" s="43">
        <f t="shared" si="42"/>
        <v>112.71</v>
      </c>
      <c r="AB343" s="43">
        <f t="shared" si="43"/>
        <v>119.34</v>
      </c>
      <c r="AC343" s="43">
        <f t="shared" si="43"/>
        <v>66.3</v>
      </c>
      <c r="AD343" s="43">
        <f t="shared" si="47"/>
        <v>99.449999999999989</v>
      </c>
      <c r="AE343" s="43">
        <f t="shared" si="43"/>
        <v>66.3</v>
      </c>
      <c r="AF343" s="43">
        <f t="shared" si="43"/>
        <v>66.3</v>
      </c>
      <c r="AG343" s="43">
        <f t="shared" si="41"/>
        <v>66.3</v>
      </c>
      <c r="AH343" s="43"/>
      <c r="AI343" s="26"/>
      <c r="AJ343" s="26"/>
      <c r="AK343" s="26"/>
      <c r="AL343" s="24"/>
      <c r="AM343" s="24"/>
      <c r="AN343" s="24"/>
      <c r="AO343" s="24"/>
      <c r="AP343" s="24"/>
    </row>
    <row r="344" spans="1:42" x14ac:dyDescent="0.25">
      <c r="A344" s="3"/>
      <c r="B344" s="6">
        <v>331</v>
      </c>
      <c r="C344" s="71">
        <f>IFERROR(VLOOKUP($B344,$P$14:$V$514,5,0),"")</f>
        <v>72070</v>
      </c>
      <c r="D344" s="68" t="str">
        <f>IFERROR(VLOOKUP($B344,$P$14:$V$514,4,0),"")</f>
        <v>Radiology</v>
      </c>
      <c r="E344" s="71" t="str">
        <f>IFERROR(VLOOKUP($B344,$P$14:$V$514,6,0),"")</f>
        <v>Xray T-Spine 1 View - Radiologist Read</v>
      </c>
      <c r="F344" s="70">
        <f>IFERROR(VLOOKUP($B344,$P$14:$V$514,7,0),"")</f>
        <v>10.8</v>
      </c>
      <c r="G344" s="70">
        <f t="shared" si="44"/>
        <v>10.8</v>
      </c>
      <c r="H344" s="69">
        <f t="shared" si="45"/>
        <v>10.8</v>
      </c>
      <c r="I344" s="69">
        <f>IFERROR(VLOOKUP(B344,$P$14:$AH$514,VLOOKUP(I$11,$M$13:$N$23,2,0),0),"")</f>
        <v>9.94</v>
      </c>
      <c r="J344" s="5"/>
      <c r="K344" s="5"/>
      <c r="L344" s="5"/>
      <c r="M344" s="24"/>
      <c r="N344" s="24"/>
      <c r="O344" s="24"/>
      <c r="P344" s="44">
        <f>IFERROR(RANK(Q344,$Q$14:$Q$514,1),"")</f>
        <v>331</v>
      </c>
      <c r="Q344" s="39">
        <f t="shared" si="46"/>
        <v>1.0034400000000001</v>
      </c>
      <c r="R344" s="41"/>
      <c r="S344" s="41" t="s">
        <v>528</v>
      </c>
      <c r="T344" s="41">
        <v>72070</v>
      </c>
      <c r="U344" s="41" t="s">
        <v>345</v>
      </c>
      <c r="V344" s="41">
        <v>10.8</v>
      </c>
      <c r="W344" s="42">
        <v>9.94</v>
      </c>
      <c r="X344" s="42">
        <v>9.18</v>
      </c>
      <c r="Y344" s="42">
        <v>10.26</v>
      </c>
      <c r="Z344" s="42">
        <v>10.26</v>
      </c>
      <c r="AA344" s="43">
        <f t="shared" si="42"/>
        <v>9.18</v>
      </c>
      <c r="AB344" s="43">
        <f t="shared" si="43"/>
        <v>9.7200000000000006</v>
      </c>
      <c r="AC344" s="43">
        <f t="shared" si="43"/>
        <v>5.4</v>
      </c>
      <c r="AD344" s="43">
        <f t="shared" si="47"/>
        <v>8.1000000000000014</v>
      </c>
      <c r="AE344" s="43">
        <f t="shared" si="43"/>
        <v>5.4</v>
      </c>
      <c r="AF344" s="43">
        <f t="shared" si="43"/>
        <v>5.4</v>
      </c>
      <c r="AG344" s="43">
        <f t="shared" si="41"/>
        <v>5.4</v>
      </c>
      <c r="AH344" s="43"/>
      <c r="AI344" s="26"/>
      <c r="AJ344" s="26"/>
      <c r="AK344" s="26"/>
      <c r="AL344" s="24"/>
      <c r="AM344" s="24"/>
      <c r="AN344" s="24"/>
      <c r="AO344" s="24"/>
      <c r="AP344" s="24"/>
    </row>
    <row r="345" spans="1:42" x14ac:dyDescent="0.25">
      <c r="A345" s="3"/>
      <c r="B345" s="6">
        <v>332</v>
      </c>
      <c r="C345" s="71">
        <f>IFERROR(VLOOKUP($B345,$P$14:$V$514,5,0),"")</f>
        <v>72100</v>
      </c>
      <c r="D345" s="68" t="str">
        <f>IFERROR(VLOOKUP($B345,$P$14:$V$514,4,0),"")</f>
        <v>Radiology</v>
      </c>
      <c r="E345" s="71" t="str">
        <f>IFERROR(VLOOKUP($B345,$P$14:$V$514,6,0),"")</f>
        <v>Xray L-Spine 2-3 Views</v>
      </c>
      <c r="F345" s="70">
        <f>IFERROR(VLOOKUP($B345,$P$14:$V$514,7,0),"")</f>
        <v>283.95</v>
      </c>
      <c r="G345" s="70">
        <f t="shared" si="44"/>
        <v>283.95</v>
      </c>
      <c r="H345" s="69">
        <f t="shared" si="45"/>
        <v>283.95</v>
      </c>
      <c r="I345" s="69">
        <f>IFERROR(VLOOKUP(B345,$P$14:$AH$514,VLOOKUP(I$11,$M$13:$N$23,2,0),0),"")</f>
        <v>261.23</v>
      </c>
      <c r="J345" s="5"/>
      <c r="K345" s="5"/>
      <c r="L345" s="5"/>
      <c r="M345" s="24"/>
      <c r="N345" s="24"/>
      <c r="O345" s="24"/>
      <c r="P345" s="44">
        <f>IFERROR(RANK(Q345,$Q$14:$Q$514,1),"")</f>
        <v>332</v>
      </c>
      <c r="Q345" s="39">
        <f t="shared" si="46"/>
        <v>1.00345</v>
      </c>
      <c r="R345" s="41"/>
      <c r="S345" s="41" t="s">
        <v>528</v>
      </c>
      <c r="T345" s="41">
        <v>72100</v>
      </c>
      <c r="U345" s="41" t="s">
        <v>346</v>
      </c>
      <c r="V345" s="41">
        <v>283.95</v>
      </c>
      <c r="W345" s="42">
        <v>261.23</v>
      </c>
      <c r="X345" s="42">
        <v>241.35749999999999</v>
      </c>
      <c r="Y345" s="42">
        <v>269.7525</v>
      </c>
      <c r="Z345" s="42">
        <v>269.7525</v>
      </c>
      <c r="AA345" s="43">
        <f t="shared" si="42"/>
        <v>241.35749999999999</v>
      </c>
      <c r="AB345" s="43">
        <f t="shared" si="43"/>
        <v>255.55500000000001</v>
      </c>
      <c r="AC345" s="43">
        <f t="shared" si="43"/>
        <v>141.97499999999999</v>
      </c>
      <c r="AD345" s="43">
        <f t="shared" si="47"/>
        <v>212.96249999999998</v>
      </c>
      <c r="AE345" s="43">
        <f t="shared" si="43"/>
        <v>141.97499999999999</v>
      </c>
      <c r="AF345" s="43">
        <f t="shared" si="43"/>
        <v>141.97499999999999</v>
      </c>
      <c r="AG345" s="43">
        <f t="shared" si="41"/>
        <v>141.97499999999999</v>
      </c>
      <c r="AH345" s="43"/>
      <c r="AI345" s="26"/>
      <c r="AJ345" s="26"/>
      <c r="AK345" s="26"/>
      <c r="AL345" s="24"/>
      <c r="AM345" s="24"/>
      <c r="AN345" s="24"/>
      <c r="AO345" s="24"/>
      <c r="AP345" s="24"/>
    </row>
    <row r="346" spans="1:42" x14ac:dyDescent="0.25">
      <c r="A346" s="3"/>
      <c r="B346" s="6">
        <v>333</v>
      </c>
      <c r="C346" s="71">
        <f>IFERROR(VLOOKUP($B346,$P$14:$V$514,5,0),"")</f>
        <v>72100</v>
      </c>
      <c r="D346" s="68" t="str">
        <f>IFERROR(VLOOKUP($B346,$P$14:$V$514,4,0),"")</f>
        <v>Radiology</v>
      </c>
      <c r="E346" s="71" t="str">
        <f>IFERROR(VLOOKUP($B346,$P$14:$V$514,6,0),"")</f>
        <v>Xray L-Spine 2-3 Views - Radiologist Read</v>
      </c>
      <c r="F346" s="70">
        <f>IFERROR(VLOOKUP($B346,$P$14:$V$514,7,0),"")</f>
        <v>21.6</v>
      </c>
      <c r="G346" s="70">
        <f t="shared" si="44"/>
        <v>21.6</v>
      </c>
      <c r="H346" s="69">
        <f t="shared" si="45"/>
        <v>21.6</v>
      </c>
      <c r="I346" s="69">
        <f>IFERROR(VLOOKUP(B346,$P$14:$AH$514,VLOOKUP(I$11,$M$13:$N$23,2,0),0),"")</f>
        <v>19.87</v>
      </c>
      <c r="J346" s="5"/>
      <c r="K346" s="5"/>
      <c r="L346" s="5"/>
      <c r="M346" s="24"/>
      <c r="N346" s="24"/>
      <c r="O346" s="24"/>
      <c r="P346" s="44">
        <f>IFERROR(RANK(Q346,$Q$14:$Q$514,1),"")</f>
        <v>333</v>
      </c>
      <c r="Q346" s="39">
        <f t="shared" si="46"/>
        <v>1.00346</v>
      </c>
      <c r="R346" s="41"/>
      <c r="S346" s="41" t="s">
        <v>528</v>
      </c>
      <c r="T346" s="41">
        <v>72100</v>
      </c>
      <c r="U346" s="41" t="s">
        <v>347</v>
      </c>
      <c r="V346" s="41">
        <v>21.6</v>
      </c>
      <c r="W346" s="42">
        <v>19.87</v>
      </c>
      <c r="X346" s="42">
        <v>18.36</v>
      </c>
      <c r="Y346" s="42">
        <v>20.52</v>
      </c>
      <c r="Z346" s="42">
        <v>20.52</v>
      </c>
      <c r="AA346" s="43">
        <f t="shared" si="42"/>
        <v>18.36</v>
      </c>
      <c r="AB346" s="43">
        <f t="shared" si="43"/>
        <v>19.440000000000001</v>
      </c>
      <c r="AC346" s="43">
        <f t="shared" si="43"/>
        <v>10.8</v>
      </c>
      <c r="AD346" s="43">
        <f t="shared" si="47"/>
        <v>16.200000000000003</v>
      </c>
      <c r="AE346" s="43">
        <f t="shared" si="43"/>
        <v>10.8</v>
      </c>
      <c r="AF346" s="43">
        <f t="shared" si="43"/>
        <v>10.8</v>
      </c>
      <c r="AG346" s="43">
        <f t="shared" si="41"/>
        <v>10.8</v>
      </c>
      <c r="AH346" s="43"/>
      <c r="AI346" s="26"/>
      <c r="AJ346" s="26"/>
      <c r="AK346" s="26"/>
      <c r="AL346" s="24"/>
      <c r="AM346" s="24"/>
      <c r="AN346" s="24"/>
      <c r="AO346" s="24"/>
      <c r="AP346" s="24"/>
    </row>
    <row r="347" spans="1:42" x14ac:dyDescent="0.25">
      <c r="A347" s="3"/>
      <c r="B347" s="6">
        <v>334</v>
      </c>
      <c r="C347" s="71">
        <f>IFERROR(VLOOKUP($B347,$P$14:$V$514,5,0),"")</f>
        <v>72100</v>
      </c>
      <c r="D347" s="68" t="str">
        <f>IFERROR(VLOOKUP($B347,$P$14:$V$514,4,0),"")</f>
        <v>Radiology</v>
      </c>
      <c r="E347" s="71" t="str">
        <f>IFERROR(VLOOKUP($B347,$P$14:$V$514,6,0),"")</f>
        <v>Xray L-Spine 1 View</v>
      </c>
      <c r="F347" s="70">
        <f>IFERROR(VLOOKUP($B347,$P$14:$V$514,7,0),"")</f>
        <v>141.69999999999999</v>
      </c>
      <c r="G347" s="70">
        <f t="shared" si="44"/>
        <v>141.69999999999999</v>
      </c>
      <c r="H347" s="69">
        <f t="shared" si="45"/>
        <v>141.69999999999999</v>
      </c>
      <c r="I347" s="69">
        <f>IFERROR(VLOOKUP(B347,$P$14:$AH$514,VLOOKUP(I$11,$M$13:$N$23,2,0),0),"")</f>
        <v>130.36000000000001</v>
      </c>
      <c r="J347" s="5"/>
      <c r="K347" s="5"/>
      <c r="L347" s="5"/>
      <c r="M347" s="24"/>
      <c r="N347" s="24"/>
      <c r="O347" s="24"/>
      <c r="P347" s="44">
        <f>IFERROR(RANK(Q347,$Q$14:$Q$514,1),"")</f>
        <v>334</v>
      </c>
      <c r="Q347" s="39">
        <f t="shared" si="46"/>
        <v>1.0034700000000001</v>
      </c>
      <c r="R347" s="41"/>
      <c r="S347" s="41" t="s">
        <v>528</v>
      </c>
      <c r="T347" s="41">
        <v>72100</v>
      </c>
      <c r="U347" s="41" t="s">
        <v>348</v>
      </c>
      <c r="V347" s="41">
        <v>141.69999999999999</v>
      </c>
      <c r="W347" s="42">
        <v>130.36000000000001</v>
      </c>
      <c r="X347" s="42">
        <v>120.44499999999999</v>
      </c>
      <c r="Y347" s="42">
        <v>134.61499999999998</v>
      </c>
      <c r="Z347" s="42">
        <v>134.61499999999998</v>
      </c>
      <c r="AA347" s="43">
        <f t="shared" si="42"/>
        <v>120.44499999999999</v>
      </c>
      <c r="AB347" s="43">
        <f t="shared" si="43"/>
        <v>127.52999999999999</v>
      </c>
      <c r="AC347" s="43">
        <f t="shared" si="43"/>
        <v>70.849999999999994</v>
      </c>
      <c r="AD347" s="43">
        <f t="shared" si="47"/>
        <v>106.27499999999999</v>
      </c>
      <c r="AE347" s="43">
        <f t="shared" si="43"/>
        <v>70.849999999999994</v>
      </c>
      <c r="AF347" s="43">
        <f t="shared" si="43"/>
        <v>70.849999999999994</v>
      </c>
      <c r="AG347" s="43">
        <f t="shared" si="41"/>
        <v>70.849999999999994</v>
      </c>
      <c r="AH347" s="43"/>
      <c r="AI347" s="26"/>
      <c r="AJ347" s="26"/>
      <c r="AK347" s="26"/>
      <c r="AL347" s="24"/>
      <c r="AM347" s="24"/>
      <c r="AN347" s="24"/>
      <c r="AO347" s="24"/>
      <c r="AP347" s="24"/>
    </row>
    <row r="348" spans="1:42" x14ac:dyDescent="0.25">
      <c r="A348" s="3"/>
      <c r="B348" s="6">
        <v>335</v>
      </c>
      <c r="C348" s="71">
        <f>IFERROR(VLOOKUP($B348,$P$14:$V$514,5,0),"")</f>
        <v>72100</v>
      </c>
      <c r="D348" s="68" t="str">
        <f>IFERROR(VLOOKUP($B348,$P$14:$V$514,4,0),"")</f>
        <v>Radiology</v>
      </c>
      <c r="E348" s="71" t="str">
        <f>IFERROR(VLOOKUP($B348,$P$14:$V$514,6,0),"")</f>
        <v>Xray L-Spine 1 View - Radiologist Read</v>
      </c>
      <c r="F348" s="70">
        <f>IFERROR(VLOOKUP($B348,$P$14:$V$514,7,0),"")</f>
        <v>11</v>
      </c>
      <c r="G348" s="70">
        <f t="shared" si="44"/>
        <v>11</v>
      </c>
      <c r="H348" s="69">
        <f t="shared" si="45"/>
        <v>11</v>
      </c>
      <c r="I348" s="69">
        <f>IFERROR(VLOOKUP(B348,$P$14:$AH$514,VLOOKUP(I$11,$M$13:$N$23,2,0),0),"")</f>
        <v>10.119999999999999</v>
      </c>
      <c r="J348" s="5"/>
      <c r="K348" s="5"/>
      <c r="L348" s="5"/>
      <c r="M348" s="24"/>
      <c r="N348" s="24"/>
      <c r="O348" s="24"/>
      <c r="P348" s="44">
        <f>IFERROR(RANK(Q348,$Q$14:$Q$514,1),"")</f>
        <v>335</v>
      </c>
      <c r="Q348" s="39">
        <f t="shared" si="46"/>
        <v>1.0034799999999999</v>
      </c>
      <c r="R348" s="41"/>
      <c r="S348" s="41" t="s">
        <v>528</v>
      </c>
      <c r="T348" s="41">
        <v>72100</v>
      </c>
      <c r="U348" s="41" t="s">
        <v>349</v>
      </c>
      <c r="V348" s="41">
        <v>11</v>
      </c>
      <c r="W348" s="42">
        <v>10.119999999999999</v>
      </c>
      <c r="X348" s="42">
        <v>9.35</v>
      </c>
      <c r="Y348" s="42">
        <v>10.45</v>
      </c>
      <c r="Z348" s="42">
        <v>10.45</v>
      </c>
      <c r="AA348" s="43">
        <f t="shared" si="42"/>
        <v>9.35</v>
      </c>
      <c r="AB348" s="43">
        <f t="shared" si="43"/>
        <v>9.9</v>
      </c>
      <c r="AC348" s="43">
        <f t="shared" si="43"/>
        <v>5.5</v>
      </c>
      <c r="AD348" s="43">
        <f t="shared" si="47"/>
        <v>8.25</v>
      </c>
      <c r="AE348" s="43">
        <f t="shared" si="43"/>
        <v>5.5</v>
      </c>
      <c r="AF348" s="43">
        <f t="shared" si="43"/>
        <v>5.5</v>
      </c>
      <c r="AG348" s="43">
        <f t="shared" si="41"/>
        <v>5.5</v>
      </c>
      <c r="AH348" s="43"/>
      <c r="AI348" s="26"/>
      <c r="AJ348" s="26"/>
      <c r="AK348" s="26"/>
      <c r="AL348" s="24"/>
      <c r="AM348" s="24"/>
      <c r="AN348" s="24"/>
      <c r="AO348" s="24"/>
      <c r="AP348" s="24"/>
    </row>
    <row r="349" spans="1:42" x14ac:dyDescent="0.25">
      <c r="A349" s="3"/>
      <c r="B349" s="6">
        <v>336</v>
      </c>
      <c r="C349" s="71">
        <f>IFERROR(VLOOKUP($B349,$P$14:$V$514,5,0),"")</f>
        <v>72110</v>
      </c>
      <c r="D349" s="68" t="str">
        <f>IFERROR(VLOOKUP($B349,$P$14:$V$514,4,0),"")</f>
        <v>Radiology</v>
      </c>
      <c r="E349" s="71" t="str">
        <f>IFERROR(VLOOKUP($B349,$P$14:$V$514,6,0),"")</f>
        <v>Xray L-Spine 4 Views</v>
      </c>
      <c r="F349" s="70">
        <f>IFERROR(VLOOKUP($B349,$P$14:$V$514,7,0),"")</f>
        <v>444.95</v>
      </c>
      <c r="G349" s="70">
        <f t="shared" si="44"/>
        <v>444.95</v>
      </c>
      <c r="H349" s="69">
        <f t="shared" si="45"/>
        <v>444.95</v>
      </c>
      <c r="I349" s="69">
        <f>IFERROR(VLOOKUP(B349,$P$14:$AH$514,VLOOKUP(I$11,$M$13:$N$23,2,0),0),"")</f>
        <v>409.35</v>
      </c>
      <c r="J349" s="5"/>
      <c r="K349" s="5"/>
      <c r="L349" s="5"/>
      <c r="M349" s="24"/>
      <c r="N349" s="24"/>
      <c r="O349" s="24"/>
      <c r="P349" s="44">
        <f>IFERROR(RANK(Q349,$Q$14:$Q$514,1),"")</f>
        <v>336</v>
      </c>
      <c r="Q349" s="39">
        <f t="shared" si="46"/>
        <v>1.00349</v>
      </c>
      <c r="R349" s="41"/>
      <c r="S349" s="41" t="s">
        <v>528</v>
      </c>
      <c r="T349" s="41">
        <v>72110</v>
      </c>
      <c r="U349" s="41" t="s">
        <v>350</v>
      </c>
      <c r="V349" s="41">
        <v>444.95</v>
      </c>
      <c r="W349" s="42">
        <v>409.35</v>
      </c>
      <c r="X349" s="42">
        <v>378.20749999999998</v>
      </c>
      <c r="Y349" s="42">
        <v>422.70249999999999</v>
      </c>
      <c r="Z349" s="42">
        <v>422.70249999999999</v>
      </c>
      <c r="AA349" s="43">
        <f t="shared" si="42"/>
        <v>378.20749999999998</v>
      </c>
      <c r="AB349" s="43">
        <f t="shared" si="43"/>
        <v>400.45499999999998</v>
      </c>
      <c r="AC349" s="43">
        <f t="shared" si="43"/>
        <v>222.47499999999999</v>
      </c>
      <c r="AD349" s="43">
        <f t="shared" si="47"/>
        <v>333.71249999999998</v>
      </c>
      <c r="AE349" s="43">
        <f t="shared" si="43"/>
        <v>222.47499999999999</v>
      </c>
      <c r="AF349" s="43">
        <f t="shared" si="43"/>
        <v>222.47499999999999</v>
      </c>
      <c r="AG349" s="43">
        <f t="shared" si="41"/>
        <v>222.47499999999999</v>
      </c>
      <c r="AH349" s="43"/>
      <c r="AI349" s="26"/>
      <c r="AJ349" s="26"/>
      <c r="AK349" s="26"/>
      <c r="AL349" s="24"/>
      <c r="AM349" s="24"/>
      <c r="AN349" s="24"/>
      <c r="AO349" s="24"/>
      <c r="AP349" s="24"/>
    </row>
    <row r="350" spans="1:42" x14ac:dyDescent="0.25">
      <c r="A350" s="3"/>
      <c r="B350" s="6">
        <v>337</v>
      </c>
      <c r="C350" s="71">
        <f>IFERROR(VLOOKUP($B350,$P$14:$V$514,5,0),"")</f>
        <v>72110</v>
      </c>
      <c r="D350" s="68" t="str">
        <f>IFERROR(VLOOKUP($B350,$P$14:$V$514,4,0),"")</f>
        <v>Radiology</v>
      </c>
      <c r="E350" s="71" t="str">
        <f>IFERROR(VLOOKUP($B350,$P$14:$V$514,6,0),"")</f>
        <v>Xray L-Spine 4 Views - Radiologist Read</v>
      </c>
      <c r="F350" s="70">
        <f>IFERROR(VLOOKUP($B350,$P$14:$V$514,7,0),"")</f>
        <v>43.5</v>
      </c>
      <c r="G350" s="70">
        <f t="shared" si="44"/>
        <v>43.5</v>
      </c>
      <c r="H350" s="69">
        <f t="shared" si="45"/>
        <v>43.5</v>
      </c>
      <c r="I350" s="69">
        <f>IFERROR(VLOOKUP(B350,$P$14:$AH$514,VLOOKUP(I$11,$M$13:$N$23,2,0),0),"")</f>
        <v>40.020000000000003</v>
      </c>
      <c r="J350" s="5"/>
      <c r="K350" s="5"/>
      <c r="L350" s="5"/>
      <c r="M350" s="24"/>
      <c r="N350" s="24"/>
      <c r="O350" s="24"/>
      <c r="P350" s="44">
        <f>IFERROR(RANK(Q350,$Q$14:$Q$514,1),"")</f>
        <v>337</v>
      </c>
      <c r="Q350" s="39">
        <f t="shared" si="46"/>
        <v>1.0035000000000001</v>
      </c>
      <c r="R350" s="41"/>
      <c r="S350" s="41" t="s">
        <v>528</v>
      </c>
      <c r="T350" s="41">
        <v>72110</v>
      </c>
      <c r="U350" s="41" t="s">
        <v>351</v>
      </c>
      <c r="V350" s="41">
        <v>43.5</v>
      </c>
      <c r="W350" s="42">
        <v>40.020000000000003</v>
      </c>
      <c r="X350" s="42">
        <v>36.975000000000001</v>
      </c>
      <c r="Y350" s="42">
        <v>41.324999999999996</v>
      </c>
      <c r="Z350" s="42">
        <v>41.324999999999996</v>
      </c>
      <c r="AA350" s="43">
        <f t="shared" si="42"/>
        <v>36.975000000000001</v>
      </c>
      <c r="AB350" s="43">
        <f t="shared" si="43"/>
        <v>39.15</v>
      </c>
      <c r="AC350" s="43">
        <f t="shared" si="43"/>
        <v>21.75</v>
      </c>
      <c r="AD350" s="43">
        <f t="shared" si="47"/>
        <v>32.625</v>
      </c>
      <c r="AE350" s="43">
        <f t="shared" si="43"/>
        <v>21.75</v>
      </c>
      <c r="AF350" s="43">
        <f t="shared" si="43"/>
        <v>21.75</v>
      </c>
      <c r="AG350" s="43">
        <f t="shared" ref="AG350:AG413" si="48">$V350*AG$11</f>
        <v>21.75</v>
      </c>
      <c r="AH350" s="43"/>
      <c r="AI350" s="26"/>
      <c r="AJ350" s="26"/>
      <c r="AK350" s="26"/>
      <c r="AL350" s="24"/>
      <c r="AM350" s="24"/>
      <c r="AN350" s="24"/>
      <c r="AO350" s="24"/>
      <c r="AP350" s="24"/>
    </row>
    <row r="351" spans="1:42" x14ac:dyDescent="0.25">
      <c r="A351" s="3"/>
      <c r="B351" s="6">
        <v>338</v>
      </c>
      <c r="C351" s="71">
        <f>IFERROR(VLOOKUP($B351,$P$14:$V$514,5,0),"")</f>
        <v>72120</v>
      </c>
      <c r="D351" s="68" t="str">
        <f>IFERROR(VLOOKUP($B351,$P$14:$V$514,4,0),"")</f>
        <v>Radiology</v>
      </c>
      <c r="E351" s="71" t="str">
        <f>IFERROR(VLOOKUP($B351,$P$14:$V$514,6,0),"")</f>
        <v>Xray L-Spine Bending Views</v>
      </c>
      <c r="F351" s="70">
        <f>IFERROR(VLOOKUP($B351,$P$14:$V$514,7,0),"")</f>
        <v>177.5</v>
      </c>
      <c r="G351" s="70">
        <f t="shared" si="44"/>
        <v>177.5</v>
      </c>
      <c r="H351" s="69">
        <f t="shared" si="45"/>
        <v>177.5</v>
      </c>
      <c r="I351" s="69">
        <f>IFERROR(VLOOKUP(B351,$P$14:$AH$514,VLOOKUP(I$11,$M$13:$N$23,2,0),0),"")</f>
        <v>163.30000000000001</v>
      </c>
      <c r="J351" s="5"/>
      <c r="K351" s="5"/>
      <c r="L351" s="5"/>
      <c r="M351" s="24"/>
      <c r="N351" s="24"/>
      <c r="O351" s="24"/>
      <c r="P351" s="44">
        <f>IFERROR(RANK(Q351,$Q$14:$Q$514,1),"")</f>
        <v>338</v>
      </c>
      <c r="Q351" s="39">
        <f t="shared" si="46"/>
        <v>1.0035099999999999</v>
      </c>
      <c r="R351" s="41"/>
      <c r="S351" s="41" t="s">
        <v>528</v>
      </c>
      <c r="T351" s="41">
        <v>72120</v>
      </c>
      <c r="U351" s="41" t="s">
        <v>352</v>
      </c>
      <c r="V351" s="41">
        <v>177.5</v>
      </c>
      <c r="W351" s="42">
        <v>163.30000000000001</v>
      </c>
      <c r="X351" s="42">
        <v>150.875</v>
      </c>
      <c r="Y351" s="42">
        <v>168.625</v>
      </c>
      <c r="Z351" s="42">
        <v>168.625</v>
      </c>
      <c r="AA351" s="43">
        <f t="shared" si="42"/>
        <v>150.875</v>
      </c>
      <c r="AB351" s="43">
        <f t="shared" si="43"/>
        <v>159.75</v>
      </c>
      <c r="AC351" s="43">
        <f t="shared" si="43"/>
        <v>88.75</v>
      </c>
      <c r="AD351" s="43">
        <f t="shared" si="47"/>
        <v>133.125</v>
      </c>
      <c r="AE351" s="43">
        <f t="shared" si="43"/>
        <v>88.75</v>
      </c>
      <c r="AF351" s="43">
        <f t="shared" si="43"/>
        <v>88.75</v>
      </c>
      <c r="AG351" s="43">
        <f t="shared" si="48"/>
        <v>88.75</v>
      </c>
      <c r="AH351" s="43"/>
      <c r="AI351" s="26"/>
      <c r="AJ351" s="26"/>
      <c r="AK351" s="26"/>
      <c r="AL351" s="24"/>
      <c r="AM351" s="24"/>
      <c r="AN351" s="24"/>
      <c r="AO351" s="24"/>
      <c r="AP351" s="24"/>
    </row>
    <row r="352" spans="1:42" x14ac:dyDescent="0.25">
      <c r="A352" s="3"/>
      <c r="B352" s="6">
        <v>339</v>
      </c>
      <c r="C352" s="71">
        <f>IFERROR(VLOOKUP($B352,$P$14:$V$514,5,0),"")</f>
        <v>72120</v>
      </c>
      <c r="D352" s="68" t="str">
        <f>IFERROR(VLOOKUP($B352,$P$14:$V$514,4,0),"")</f>
        <v>Radiology</v>
      </c>
      <c r="E352" s="71" t="str">
        <f>IFERROR(VLOOKUP($B352,$P$14:$V$514,6,0),"")</f>
        <v>Xray L-Spine Bending Views - Radiologist Read</v>
      </c>
      <c r="F352" s="70">
        <f>IFERROR(VLOOKUP($B352,$P$14:$V$514,7,0),"")</f>
        <v>36.700000000000003</v>
      </c>
      <c r="G352" s="70">
        <f t="shared" si="44"/>
        <v>36.700000000000003</v>
      </c>
      <c r="H352" s="69">
        <f t="shared" si="45"/>
        <v>36.700000000000003</v>
      </c>
      <c r="I352" s="69">
        <f>IFERROR(VLOOKUP(B352,$P$14:$AH$514,VLOOKUP(I$11,$M$13:$N$23,2,0),0),"")</f>
        <v>33.76</v>
      </c>
      <c r="J352" s="5"/>
      <c r="K352" s="5"/>
      <c r="L352" s="5"/>
      <c r="M352" s="24"/>
      <c r="N352" s="24"/>
      <c r="O352" s="24"/>
      <c r="P352" s="44">
        <f>IFERROR(RANK(Q352,$Q$14:$Q$514,1),"")</f>
        <v>339</v>
      </c>
      <c r="Q352" s="39">
        <f t="shared" si="46"/>
        <v>1.00352</v>
      </c>
      <c r="R352" s="41"/>
      <c r="S352" s="41" t="s">
        <v>528</v>
      </c>
      <c r="T352" s="41">
        <v>72120</v>
      </c>
      <c r="U352" s="41" t="s">
        <v>353</v>
      </c>
      <c r="V352" s="41">
        <v>36.700000000000003</v>
      </c>
      <c r="W352" s="42">
        <v>33.76</v>
      </c>
      <c r="X352" s="42">
        <v>31.195</v>
      </c>
      <c r="Y352" s="42">
        <v>34.865000000000002</v>
      </c>
      <c r="Z352" s="42">
        <v>34.865000000000002</v>
      </c>
      <c r="AA352" s="43">
        <f t="shared" si="42"/>
        <v>31.195</v>
      </c>
      <c r="AB352" s="43">
        <f t="shared" si="43"/>
        <v>33.03</v>
      </c>
      <c r="AC352" s="43">
        <f t="shared" si="43"/>
        <v>18.350000000000001</v>
      </c>
      <c r="AD352" s="43">
        <f t="shared" si="47"/>
        <v>27.525000000000002</v>
      </c>
      <c r="AE352" s="43">
        <f t="shared" si="43"/>
        <v>18.350000000000001</v>
      </c>
      <c r="AF352" s="43">
        <f t="shared" si="43"/>
        <v>18.350000000000001</v>
      </c>
      <c r="AG352" s="43">
        <f t="shared" si="48"/>
        <v>18.350000000000001</v>
      </c>
      <c r="AH352" s="43"/>
      <c r="AI352" s="26"/>
      <c r="AJ352" s="26"/>
      <c r="AK352" s="26"/>
      <c r="AL352" s="24"/>
      <c r="AM352" s="24"/>
      <c r="AN352" s="24"/>
      <c r="AO352" s="24"/>
      <c r="AP352" s="24"/>
    </row>
    <row r="353" spans="1:42" x14ac:dyDescent="0.25">
      <c r="A353" s="3"/>
      <c r="B353" s="6">
        <v>340</v>
      </c>
      <c r="C353" s="71">
        <f>IFERROR(VLOOKUP($B353,$P$14:$V$514,5,0),"")</f>
        <v>72114</v>
      </c>
      <c r="D353" s="68" t="str">
        <f>IFERROR(VLOOKUP($B353,$P$14:$V$514,4,0),"")</f>
        <v>Radiology</v>
      </c>
      <c r="E353" s="71" t="str">
        <f>IFERROR(VLOOKUP($B353,$P$14:$V$514,6,0),"")</f>
        <v>Xray L-Spine Complete Incl. Bending</v>
      </c>
      <c r="F353" s="70">
        <f>IFERROR(VLOOKUP($B353,$P$14:$V$514,7,0),"")</f>
        <v>457.1</v>
      </c>
      <c r="G353" s="70">
        <f t="shared" si="44"/>
        <v>457.1</v>
      </c>
      <c r="H353" s="69">
        <f t="shared" si="45"/>
        <v>457.1</v>
      </c>
      <c r="I353" s="69">
        <f>IFERROR(VLOOKUP(B353,$P$14:$AH$514,VLOOKUP(I$11,$M$13:$N$23,2,0),0),"")</f>
        <v>420.53</v>
      </c>
      <c r="J353" s="5"/>
      <c r="K353" s="5"/>
      <c r="L353" s="5"/>
      <c r="M353" s="24"/>
      <c r="N353" s="24"/>
      <c r="O353" s="24"/>
      <c r="P353" s="44">
        <f>IFERROR(RANK(Q353,$Q$14:$Q$514,1),"")</f>
        <v>340</v>
      </c>
      <c r="Q353" s="39">
        <f t="shared" si="46"/>
        <v>1.00353</v>
      </c>
      <c r="R353" s="41"/>
      <c r="S353" s="41" t="s">
        <v>528</v>
      </c>
      <c r="T353" s="41">
        <v>72114</v>
      </c>
      <c r="U353" s="41" t="s">
        <v>354</v>
      </c>
      <c r="V353" s="41">
        <v>457.1</v>
      </c>
      <c r="W353" s="42">
        <v>420.53</v>
      </c>
      <c r="X353" s="42">
        <v>388.53500000000003</v>
      </c>
      <c r="Y353" s="42">
        <v>434.245</v>
      </c>
      <c r="Z353" s="42">
        <v>434.245</v>
      </c>
      <c r="AA353" s="43">
        <f t="shared" si="42"/>
        <v>388.53500000000003</v>
      </c>
      <c r="AB353" s="43">
        <f t="shared" si="43"/>
        <v>411.39000000000004</v>
      </c>
      <c r="AC353" s="43">
        <f t="shared" si="43"/>
        <v>228.55</v>
      </c>
      <c r="AD353" s="43">
        <f t="shared" si="47"/>
        <v>342.82500000000005</v>
      </c>
      <c r="AE353" s="43">
        <f t="shared" si="43"/>
        <v>228.55</v>
      </c>
      <c r="AF353" s="43">
        <f t="shared" si="43"/>
        <v>228.55</v>
      </c>
      <c r="AG353" s="43">
        <f t="shared" si="48"/>
        <v>228.55</v>
      </c>
      <c r="AH353" s="43"/>
      <c r="AI353" s="26"/>
      <c r="AJ353" s="26"/>
      <c r="AK353" s="26"/>
      <c r="AL353" s="24"/>
      <c r="AM353" s="24"/>
      <c r="AN353" s="24"/>
      <c r="AO353" s="24"/>
      <c r="AP353" s="24"/>
    </row>
    <row r="354" spans="1:42" x14ac:dyDescent="0.25">
      <c r="A354" s="3"/>
      <c r="B354" s="6">
        <v>341</v>
      </c>
      <c r="C354" s="71">
        <f>IFERROR(VLOOKUP($B354,$P$14:$V$514,5,0),"")</f>
        <v>72114</v>
      </c>
      <c r="D354" s="68" t="str">
        <f>IFERROR(VLOOKUP($B354,$P$14:$V$514,4,0),"")</f>
        <v>Radiology</v>
      </c>
      <c r="E354" s="71" t="str">
        <f>IFERROR(VLOOKUP($B354,$P$14:$V$514,6,0),"")</f>
        <v>Xray L-Spine Complete Incl. Bending - Radiologist Read</v>
      </c>
      <c r="F354" s="70">
        <f>IFERROR(VLOOKUP($B354,$P$14:$V$514,7,0),"")</f>
        <v>64.900000000000006</v>
      </c>
      <c r="G354" s="70">
        <f t="shared" si="44"/>
        <v>64.900000000000006</v>
      </c>
      <c r="H354" s="69">
        <f t="shared" si="45"/>
        <v>64.900000000000006</v>
      </c>
      <c r="I354" s="69">
        <f>IFERROR(VLOOKUP(B354,$P$14:$AH$514,VLOOKUP(I$11,$M$13:$N$23,2,0),0),"")</f>
        <v>59.71</v>
      </c>
      <c r="J354" s="5"/>
      <c r="K354" s="5"/>
      <c r="L354" s="5"/>
      <c r="M354" s="24"/>
      <c r="N354" s="24"/>
      <c r="O354" s="24"/>
      <c r="P354" s="44">
        <f>IFERROR(RANK(Q354,$Q$14:$Q$514,1),"")</f>
        <v>341</v>
      </c>
      <c r="Q354" s="39">
        <f t="shared" si="46"/>
        <v>1.0035400000000001</v>
      </c>
      <c r="R354" s="41"/>
      <c r="S354" s="41" t="s">
        <v>528</v>
      </c>
      <c r="T354" s="41">
        <v>72114</v>
      </c>
      <c r="U354" s="41" t="s">
        <v>355</v>
      </c>
      <c r="V354" s="41">
        <v>64.900000000000006</v>
      </c>
      <c r="W354" s="42">
        <v>59.71</v>
      </c>
      <c r="X354" s="42">
        <v>55.165000000000006</v>
      </c>
      <c r="Y354" s="42">
        <v>61.655000000000001</v>
      </c>
      <c r="Z354" s="42">
        <v>61.655000000000001</v>
      </c>
      <c r="AA354" s="43">
        <f t="shared" si="42"/>
        <v>55.165000000000006</v>
      </c>
      <c r="AB354" s="43">
        <f t="shared" si="43"/>
        <v>58.410000000000004</v>
      </c>
      <c r="AC354" s="43">
        <f t="shared" si="43"/>
        <v>32.450000000000003</v>
      </c>
      <c r="AD354" s="43">
        <f t="shared" si="47"/>
        <v>48.675000000000004</v>
      </c>
      <c r="AE354" s="43">
        <f t="shared" si="43"/>
        <v>32.450000000000003</v>
      </c>
      <c r="AF354" s="43">
        <f t="shared" si="43"/>
        <v>32.450000000000003</v>
      </c>
      <c r="AG354" s="43">
        <f t="shared" si="48"/>
        <v>32.450000000000003</v>
      </c>
      <c r="AH354" s="43"/>
      <c r="AI354" s="26"/>
      <c r="AJ354" s="26"/>
      <c r="AK354" s="26"/>
      <c r="AL354" s="24"/>
      <c r="AM354" s="24"/>
      <c r="AN354" s="24"/>
      <c r="AO354" s="24"/>
      <c r="AP354" s="24"/>
    </row>
    <row r="355" spans="1:42" x14ac:dyDescent="0.25">
      <c r="A355" s="3"/>
      <c r="B355" s="6">
        <v>342</v>
      </c>
      <c r="C355" s="71">
        <f>IFERROR(VLOOKUP($B355,$P$14:$V$514,5,0),"")</f>
        <v>72200</v>
      </c>
      <c r="D355" s="68" t="str">
        <f>IFERROR(VLOOKUP($B355,$P$14:$V$514,4,0),"")</f>
        <v>Radiology</v>
      </c>
      <c r="E355" s="71" t="str">
        <f>IFERROR(VLOOKUP($B355,$P$14:$V$514,6,0),"")</f>
        <v>Xray SI Joint 1-2 View</v>
      </c>
      <c r="F355" s="70">
        <f>IFERROR(VLOOKUP($B355,$P$14:$V$514,7,0),"")</f>
        <v>297.3</v>
      </c>
      <c r="G355" s="70">
        <f t="shared" si="44"/>
        <v>297.3</v>
      </c>
      <c r="H355" s="69">
        <f t="shared" si="45"/>
        <v>297.3</v>
      </c>
      <c r="I355" s="69">
        <f>IFERROR(VLOOKUP(B355,$P$14:$AH$514,VLOOKUP(I$11,$M$13:$N$23,2,0),0),"")</f>
        <v>273.52</v>
      </c>
      <c r="J355" s="5"/>
      <c r="K355" s="5"/>
      <c r="L355" s="5"/>
      <c r="M355" s="24"/>
      <c r="N355" s="24"/>
      <c r="O355" s="24"/>
      <c r="P355" s="44">
        <f>IFERROR(RANK(Q355,$Q$14:$Q$514,1),"")</f>
        <v>342</v>
      </c>
      <c r="Q355" s="39">
        <f t="shared" si="46"/>
        <v>1.0035499999999999</v>
      </c>
      <c r="R355" s="41"/>
      <c r="S355" s="41" t="s">
        <v>528</v>
      </c>
      <c r="T355" s="41">
        <v>72200</v>
      </c>
      <c r="U355" s="41" t="s">
        <v>356</v>
      </c>
      <c r="V355" s="41">
        <v>297.3</v>
      </c>
      <c r="W355" s="42">
        <v>273.52</v>
      </c>
      <c r="X355" s="42">
        <v>252.70500000000001</v>
      </c>
      <c r="Y355" s="42">
        <v>282.435</v>
      </c>
      <c r="Z355" s="42">
        <v>282.435</v>
      </c>
      <c r="AA355" s="43">
        <f t="shared" si="42"/>
        <v>252.70500000000001</v>
      </c>
      <c r="AB355" s="43">
        <f t="shared" si="43"/>
        <v>267.57</v>
      </c>
      <c r="AC355" s="43">
        <f t="shared" si="43"/>
        <v>148.65</v>
      </c>
      <c r="AD355" s="43">
        <f t="shared" si="47"/>
        <v>222.97500000000002</v>
      </c>
      <c r="AE355" s="43">
        <f t="shared" si="43"/>
        <v>148.65</v>
      </c>
      <c r="AF355" s="43">
        <f t="shared" si="43"/>
        <v>148.65</v>
      </c>
      <c r="AG355" s="43">
        <f t="shared" si="48"/>
        <v>148.65</v>
      </c>
      <c r="AH355" s="43"/>
      <c r="AI355" s="26"/>
      <c r="AJ355" s="26"/>
      <c r="AK355" s="26"/>
      <c r="AL355" s="24"/>
      <c r="AM355" s="24"/>
      <c r="AN355" s="24"/>
      <c r="AO355" s="24"/>
      <c r="AP355" s="24"/>
    </row>
    <row r="356" spans="1:42" x14ac:dyDescent="0.25">
      <c r="A356" s="3"/>
      <c r="B356" s="6">
        <v>343</v>
      </c>
      <c r="C356" s="71">
        <f>IFERROR(VLOOKUP($B356,$P$14:$V$514,5,0),"")</f>
        <v>72200</v>
      </c>
      <c r="D356" s="68" t="str">
        <f>IFERROR(VLOOKUP($B356,$P$14:$V$514,4,0),"")</f>
        <v>Radiology</v>
      </c>
      <c r="E356" s="71" t="str">
        <f>IFERROR(VLOOKUP($B356,$P$14:$V$514,6,0),"")</f>
        <v>Xray SI Joint 1-2 View - Radiologist Read</v>
      </c>
      <c r="F356" s="70">
        <f>IFERROR(VLOOKUP($B356,$P$14:$V$514,7,0),"")</f>
        <v>21.6</v>
      </c>
      <c r="G356" s="70">
        <f t="shared" si="44"/>
        <v>21.6</v>
      </c>
      <c r="H356" s="69">
        <f t="shared" si="45"/>
        <v>21.6</v>
      </c>
      <c r="I356" s="69">
        <f>IFERROR(VLOOKUP(B356,$P$14:$AH$514,VLOOKUP(I$11,$M$13:$N$23,2,0),0),"")</f>
        <v>19.87</v>
      </c>
      <c r="J356" s="5"/>
      <c r="K356" s="5"/>
      <c r="L356" s="5"/>
      <c r="M356" s="24"/>
      <c r="N356" s="24"/>
      <c r="O356" s="24"/>
      <c r="P356" s="44">
        <f>IFERROR(RANK(Q356,$Q$14:$Q$514,1),"")</f>
        <v>343</v>
      </c>
      <c r="Q356" s="39">
        <f t="shared" si="46"/>
        <v>1.00356</v>
      </c>
      <c r="R356" s="41"/>
      <c r="S356" s="41" t="s">
        <v>528</v>
      </c>
      <c r="T356" s="41">
        <v>72200</v>
      </c>
      <c r="U356" s="41" t="s">
        <v>357</v>
      </c>
      <c r="V356" s="41">
        <v>21.6</v>
      </c>
      <c r="W356" s="42">
        <v>19.87</v>
      </c>
      <c r="X356" s="42">
        <v>18.36</v>
      </c>
      <c r="Y356" s="42">
        <v>20.52</v>
      </c>
      <c r="Z356" s="42">
        <v>20.52</v>
      </c>
      <c r="AA356" s="43">
        <f t="shared" si="42"/>
        <v>18.36</v>
      </c>
      <c r="AB356" s="43">
        <f t="shared" si="43"/>
        <v>19.440000000000001</v>
      </c>
      <c r="AC356" s="43">
        <f t="shared" si="43"/>
        <v>10.8</v>
      </c>
      <c r="AD356" s="43">
        <f t="shared" si="47"/>
        <v>16.200000000000003</v>
      </c>
      <c r="AE356" s="43">
        <f t="shared" si="43"/>
        <v>10.8</v>
      </c>
      <c r="AF356" s="43">
        <f t="shared" si="43"/>
        <v>10.8</v>
      </c>
      <c r="AG356" s="43">
        <f t="shared" si="48"/>
        <v>10.8</v>
      </c>
      <c r="AH356" s="43"/>
      <c r="AI356" s="26"/>
      <c r="AJ356" s="26"/>
      <c r="AK356" s="26"/>
      <c r="AL356" s="24"/>
      <c r="AM356" s="24"/>
      <c r="AN356" s="24"/>
      <c r="AO356" s="24"/>
      <c r="AP356" s="24"/>
    </row>
    <row r="357" spans="1:42" x14ac:dyDescent="0.25">
      <c r="A357" s="3"/>
      <c r="B357" s="6">
        <v>344</v>
      </c>
      <c r="C357" s="71">
        <f>IFERROR(VLOOKUP($B357,$P$14:$V$514,5,0),"")</f>
        <v>72202</v>
      </c>
      <c r="D357" s="68" t="str">
        <f>IFERROR(VLOOKUP($B357,$P$14:$V$514,4,0),"")</f>
        <v>Radiology</v>
      </c>
      <c r="E357" s="71" t="str">
        <f>IFERROR(VLOOKUP($B357,$P$14:$V$514,6,0),"")</f>
        <v>Xray SI Joint 3 Views</v>
      </c>
      <c r="F357" s="70">
        <f>IFERROR(VLOOKUP($B357,$P$14:$V$514,7,0),"")</f>
        <v>374.45</v>
      </c>
      <c r="G357" s="70">
        <f t="shared" si="44"/>
        <v>374.45</v>
      </c>
      <c r="H357" s="69">
        <f t="shared" si="45"/>
        <v>374.45</v>
      </c>
      <c r="I357" s="69">
        <f>IFERROR(VLOOKUP(B357,$P$14:$AH$514,VLOOKUP(I$11,$M$13:$N$23,2,0),0),"")</f>
        <v>344.49</v>
      </c>
      <c r="J357" s="5"/>
      <c r="K357" s="5"/>
      <c r="L357" s="5"/>
      <c r="M357" s="24"/>
      <c r="N357" s="24"/>
      <c r="O357" s="24"/>
      <c r="P357" s="44">
        <f>IFERROR(RANK(Q357,$Q$14:$Q$514,1),"")</f>
        <v>344</v>
      </c>
      <c r="Q357" s="39">
        <f t="shared" si="46"/>
        <v>1.0035700000000001</v>
      </c>
      <c r="R357" s="41"/>
      <c r="S357" s="41" t="s">
        <v>528</v>
      </c>
      <c r="T357" s="41">
        <v>72202</v>
      </c>
      <c r="U357" s="41" t="s">
        <v>358</v>
      </c>
      <c r="V357" s="41">
        <v>374.45</v>
      </c>
      <c r="W357" s="42">
        <v>344.49</v>
      </c>
      <c r="X357" s="42">
        <v>318.28249999999997</v>
      </c>
      <c r="Y357" s="42">
        <v>355.72749999999996</v>
      </c>
      <c r="Z357" s="42">
        <v>355.72749999999996</v>
      </c>
      <c r="AA357" s="43">
        <f t="shared" si="42"/>
        <v>318.28249999999997</v>
      </c>
      <c r="AB357" s="43">
        <f t="shared" si="43"/>
        <v>337.005</v>
      </c>
      <c r="AC357" s="43">
        <f t="shared" si="43"/>
        <v>187.22499999999999</v>
      </c>
      <c r="AD357" s="43">
        <f t="shared" si="47"/>
        <v>280.83749999999998</v>
      </c>
      <c r="AE357" s="43">
        <f t="shared" si="43"/>
        <v>187.22499999999999</v>
      </c>
      <c r="AF357" s="43">
        <f t="shared" si="43"/>
        <v>187.22499999999999</v>
      </c>
      <c r="AG357" s="43">
        <f t="shared" si="48"/>
        <v>187.22499999999999</v>
      </c>
      <c r="AH357" s="43"/>
      <c r="AI357" s="26"/>
      <c r="AJ357" s="26"/>
      <c r="AK357" s="26"/>
      <c r="AL357" s="24"/>
      <c r="AM357" s="24"/>
      <c r="AN357" s="24"/>
      <c r="AO357" s="24"/>
      <c r="AP357" s="24"/>
    </row>
    <row r="358" spans="1:42" x14ac:dyDescent="0.25">
      <c r="A358" s="3"/>
      <c r="B358" s="6">
        <v>345</v>
      </c>
      <c r="C358" s="71">
        <f>IFERROR(VLOOKUP($B358,$P$14:$V$514,5,0),"")</f>
        <v>72202</v>
      </c>
      <c r="D358" s="68" t="str">
        <f>IFERROR(VLOOKUP($B358,$P$14:$V$514,4,0),"")</f>
        <v>Radiology</v>
      </c>
      <c r="E358" s="71" t="str">
        <f>IFERROR(VLOOKUP($B358,$P$14:$V$514,6,0),"")</f>
        <v>Xray SI Joint 3 Views - Radiologist Read</v>
      </c>
      <c r="F358" s="70">
        <f>IFERROR(VLOOKUP($B358,$P$14:$V$514,7,0),"")</f>
        <v>29.1</v>
      </c>
      <c r="G358" s="70">
        <f t="shared" si="44"/>
        <v>29.1</v>
      </c>
      <c r="H358" s="69">
        <f t="shared" si="45"/>
        <v>29.1</v>
      </c>
      <c r="I358" s="69">
        <f>IFERROR(VLOOKUP(B358,$P$14:$AH$514,VLOOKUP(I$11,$M$13:$N$23,2,0),0),"")</f>
        <v>26.77</v>
      </c>
      <c r="J358" s="5"/>
      <c r="K358" s="5"/>
      <c r="L358" s="5"/>
      <c r="M358" s="24"/>
      <c r="N358" s="24"/>
      <c r="O358" s="24"/>
      <c r="P358" s="44">
        <f>IFERROR(RANK(Q358,$Q$14:$Q$514,1),"")</f>
        <v>345</v>
      </c>
      <c r="Q358" s="39">
        <f t="shared" si="46"/>
        <v>1.0035799999999999</v>
      </c>
      <c r="R358" s="41"/>
      <c r="S358" s="41" t="s">
        <v>528</v>
      </c>
      <c r="T358" s="41">
        <v>72202</v>
      </c>
      <c r="U358" s="41" t="s">
        <v>359</v>
      </c>
      <c r="V358" s="41">
        <v>29.1</v>
      </c>
      <c r="W358" s="42">
        <v>26.77</v>
      </c>
      <c r="X358" s="42">
        <v>24.734999999999999</v>
      </c>
      <c r="Y358" s="42">
        <v>27.645</v>
      </c>
      <c r="Z358" s="42">
        <v>27.645</v>
      </c>
      <c r="AA358" s="43">
        <f t="shared" si="42"/>
        <v>24.734999999999999</v>
      </c>
      <c r="AB358" s="43">
        <f t="shared" si="43"/>
        <v>26.19</v>
      </c>
      <c r="AC358" s="43">
        <f t="shared" si="43"/>
        <v>14.55</v>
      </c>
      <c r="AD358" s="43">
        <f t="shared" si="47"/>
        <v>21.825000000000003</v>
      </c>
      <c r="AE358" s="43">
        <f t="shared" si="43"/>
        <v>14.55</v>
      </c>
      <c r="AF358" s="43">
        <f t="shared" si="43"/>
        <v>14.55</v>
      </c>
      <c r="AG358" s="43">
        <f t="shared" si="48"/>
        <v>14.55</v>
      </c>
      <c r="AH358" s="43"/>
      <c r="AI358" s="26"/>
      <c r="AJ358" s="26"/>
      <c r="AK358" s="26"/>
      <c r="AL358" s="24"/>
      <c r="AM358" s="24"/>
      <c r="AN358" s="24"/>
      <c r="AO358" s="24"/>
      <c r="AP358" s="24"/>
    </row>
    <row r="359" spans="1:42" x14ac:dyDescent="0.25">
      <c r="A359" s="3"/>
      <c r="B359" s="6">
        <v>346</v>
      </c>
      <c r="C359" s="71">
        <f>IFERROR(VLOOKUP($B359,$P$14:$V$514,5,0),"")</f>
        <v>72220</v>
      </c>
      <c r="D359" s="68" t="str">
        <f>IFERROR(VLOOKUP($B359,$P$14:$V$514,4,0),"")</f>
        <v>Radiology</v>
      </c>
      <c r="E359" s="71" t="str">
        <f>IFERROR(VLOOKUP($B359,$P$14:$V$514,6,0),"")</f>
        <v>Xray Sacrum Coccyx minimum 2 Views</v>
      </c>
      <c r="F359" s="70">
        <f>IFERROR(VLOOKUP($B359,$P$14:$V$514,7,0),"")</f>
        <v>240.15</v>
      </c>
      <c r="G359" s="70">
        <f t="shared" si="44"/>
        <v>240.15</v>
      </c>
      <c r="H359" s="69">
        <f t="shared" si="45"/>
        <v>240.15</v>
      </c>
      <c r="I359" s="69">
        <f>IFERROR(VLOOKUP(B359,$P$14:$AH$514,VLOOKUP(I$11,$M$13:$N$23,2,0),0),"")</f>
        <v>220.94</v>
      </c>
      <c r="J359" s="5"/>
      <c r="K359" s="5"/>
      <c r="L359" s="5"/>
      <c r="M359" s="24"/>
      <c r="N359" s="24"/>
      <c r="O359" s="24"/>
      <c r="P359" s="44">
        <f>IFERROR(RANK(Q359,$Q$14:$Q$514,1),"")</f>
        <v>346</v>
      </c>
      <c r="Q359" s="39">
        <f t="shared" si="46"/>
        <v>1.00359</v>
      </c>
      <c r="R359" s="41"/>
      <c r="S359" s="41" t="s">
        <v>528</v>
      </c>
      <c r="T359" s="41">
        <v>72220</v>
      </c>
      <c r="U359" s="41" t="s">
        <v>360</v>
      </c>
      <c r="V359" s="41">
        <v>240.15</v>
      </c>
      <c r="W359" s="42">
        <v>220.94</v>
      </c>
      <c r="X359" s="42">
        <v>204.1275</v>
      </c>
      <c r="Y359" s="42">
        <v>228.14249999999998</v>
      </c>
      <c r="Z359" s="42">
        <v>228.14249999999998</v>
      </c>
      <c r="AA359" s="43">
        <f t="shared" si="42"/>
        <v>204.1275</v>
      </c>
      <c r="AB359" s="43">
        <f t="shared" si="43"/>
        <v>216.13500000000002</v>
      </c>
      <c r="AC359" s="43">
        <f t="shared" si="43"/>
        <v>120.075</v>
      </c>
      <c r="AD359" s="43">
        <f t="shared" si="47"/>
        <v>180.11250000000001</v>
      </c>
      <c r="AE359" s="43">
        <f t="shared" si="43"/>
        <v>120.075</v>
      </c>
      <c r="AF359" s="43">
        <f t="shared" si="43"/>
        <v>120.075</v>
      </c>
      <c r="AG359" s="43">
        <f t="shared" si="48"/>
        <v>120.075</v>
      </c>
      <c r="AH359" s="43"/>
      <c r="AI359" s="26"/>
      <c r="AJ359" s="26"/>
      <c r="AK359" s="26"/>
      <c r="AL359" s="24"/>
      <c r="AM359" s="24"/>
      <c r="AN359" s="24"/>
      <c r="AO359" s="24"/>
      <c r="AP359" s="24"/>
    </row>
    <row r="360" spans="1:42" x14ac:dyDescent="0.25">
      <c r="A360" s="3"/>
      <c r="B360" s="6">
        <v>347</v>
      </c>
      <c r="C360" s="71">
        <f>IFERROR(VLOOKUP($B360,$P$14:$V$514,5,0),"")</f>
        <v>72220</v>
      </c>
      <c r="D360" s="68" t="str">
        <f>IFERROR(VLOOKUP($B360,$P$14:$V$514,4,0),"")</f>
        <v>Radiology</v>
      </c>
      <c r="E360" s="71" t="str">
        <f>IFERROR(VLOOKUP($B360,$P$14:$V$514,6,0),"")</f>
        <v>Xray Sacrum Coccyx minimum 2 Views - Radiologist Read</v>
      </c>
      <c r="F360" s="70">
        <f>IFERROR(VLOOKUP($B360,$P$14:$V$514,7,0),"")</f>
        <v>21.6</v>
      </c>
      <c r="G360" s="70">
        <f t="shared" si="44"/>
        <v>21.6</v>
      </c>
      <c r="H360" s="69">
        <f t="shared" si="45"/>
        <v>21.6</v>
      </c>
      <c r="I360" s="69">
        <f>IFERROR(VLOOKUP(B360,$P$14:$AH$514,VLOOKUP(I$11,$M$13:$N$23,2,0),0),"")</f>
        <v>19.87</v>
      </c>
      <c r="J360" s="5"/>
      <c r="K360" s="5"/>
      <c r="L360" s="5"/>
      <c r="M360" s="24"/>
      <c r="N360" s="24"/>
      <c r="O360" s="24"/>
      <c r="P360" s="44">
        <f>IFERROR(RANK(Q360,$Q$14:$Q$514,1),"")</f>
        <v>347</v>
      </c>
      <c r="Q360" s="39">
        <f t="shared" si="46"/>
        <v>1.0036</v>
      </c>
      <c r="R360" s="41"/>
      <c r="S360" s="41" t="s">
        <v>528</v>
      </c>
      <c r="T360" s="41">
        <v>72220</v>
      </c>
      <c r="U360" s="41" t="s">
        <v>361</v>
      </c>
      <c r="V360" s="41">
        <v>21.6</v>
      </c>
      <c r="W360" s="42">
        <v>19.87</v>
      </c>
      <c r="X360" s="42">
        <v>18.36</v>
      </c>
      <c r="Y360" s="42">
        <v>20.52</v>
      </c>
      <c r="Z360" s="42">
        <v>20.52</v>
      </c>
      <c r="AA360" s="43">
        <f t="shared" si="42"/>
        <v>18.36</v>
      </c>
      <c r="AB360" s="43">
        <f t="shared" si="43"/>
        <v>19.440000000000001</v>
      </c>
      <c r="AC360" s="43">
        <f t="shared" si="43"/>
        <v>10.8</v>
      </c>
      <c r="AD360" s="43">
        <f t="shared" si="47"/>
        <v>16.200000000000003</v>
      </c>
      <c r="AE360" s="43">
        <f t="shared" si="43"/>
        <v>10.8</v>
      </c>
      <c r="AF360" s="43">
        <f t="shared" si="43"/>
        <v>10.8</v>
      </c>
      <c r="AG360" s="43">
        <f t="shared" si="48"/>
        <v>10.8</v>
      </c>
      <c r="AH360" s="43"/>
      <c r="AI360" s="26"/>
      <c r="AJ360" s="26"/>
      <c r="AK360" s="26"/>
      <c r="AL360" s="24"/>
      <c r="AM360" s="24"/>
      <c r="AN360" s="24"/>
      <c r="AO360" s="24"/>
      <c r="AP360" s="24"/>
    </row>
    <row r="361" spans="1:42" x14ac:dyDescent="0.25">
      <c r="A361" s="3"/>
      <c r="B361" s="6">
        <v>348</v>
      </c>
      <c r="C361" s="71">
        <f>IFERROR(VLOOKUP($B361,$P$14:$V$514,5,0),"")</f>
        <v>72170</v>
      </c>
      <c r="D361" s="68" t="str">
        <f>IFERROR(VLOOKUP($B361,$P$14:$V$514,4,0),"")</f>
        <v>Radiology</v>
      </c>
      <c r="E361" s="71" t="str">
        <f>IFERROR(VLOOKUP($B361,$P$14:$V$514,6,0),"")</f>
        <v>Xray Pelvis 1-2 Views</v>
      </c>
      <c r="F361" s="70">
        <f>IFERROR(VLOOKUP($B361,$P$14:$V$514,7,0),"")</f>
        <v>234.1</v>
      </c>
      <c r="G361" s="70">
        <f t="shared" si="44"/>
        <v>234.1</v>
      </c>
      <c r="H361" s="69">
        <f t="shared" si="45"/>
        <v>234.1</v>
      </c>
      <c r="I361" s="69">
        <f>IFERROR(VLOOKUP(B361,$P$14:$AH$514,VLOOKUP(I$11,$M$13:$N$23,2,0),0),"")</f>
        <v>215.37</v>
      </c>
      <c r="J361" s="5"/>
      <c r="K361" s="5"/>
      <c r="L361" s="5"/>
      <c r="M361" s="24"/>
      <c r="N361" s="24"/>
      <c r="O361" s="24"/>
      <c r="P361" s="44">
        <f>IFERROR(RANK(Q361,$Q$14:$Q$514,1),"")</f>
        <v>348</v>
      </c>
      <c r="Q361" s="39">
        <f t="shared" si="46"/>
        <v>1.0036099999999999</v>
      </c>
      <c r="R361" s="41"/>
      <c r="S361" s="41" t="s">
        <v>528</v>
      </c>
      <c r="T361" s="41">
        <v>72170</v>
      </c>
      <c r="U361" s="41" t="s">
        <v>362</v>
      </c>
      <c r="V361" s="41">
        <v>234.1</v>
      </c>
      <c r="W361" s="42">
        <v>215.37</v>
      </c>
      <c r="X361" s="42">
        <v>198.98499999999999</v>
      </c>
      <c r="Y361" s="42">
        <v>222.39499999999998</v>
      </c>
      <c r="Z361" s="42">
        <v>222.39499999999998</v>
      </c>
      <c r="AA361" s="43">
        <f t="shared" si="42"/>
        <v>198.98499999999999</v>
      </c>
      <c r="AB361" s="43">
        <f t="shared" si="43"/>
        <v>210.69</v>
      </c>
      <c r="AC361" s="43">
        <f t="shared" si="43"/>
        <v>117.05</v>
      </c>
      <c r="AD361" s="43">
        <f t="shared" si="47"/>
        <v>175.57499999999999</v>
      </c>
      <c r="AE361" s="43">
        <f t="shared" si="43"/>
        <v>117.05</v>
      </c>
      <c r="AF361" s="43">
        <f t="shared" si="43"/>
        <v>117.05</v>
      </c>
      <c r="AG361" s="43">
        <f t="shared" si="48"/>
        <v>117.05</v>
      </c>
      <c r="AH361" s="43"/>
      <c r="AI361" s="26"/>
      <c r="AJ361" s="26"/>
      <c r="AK361" s="26"/>
      <c r="AL361" s="24"/>
      <c r="AM361" s="24"/>
      <c r="AN361" s="24"/>
      <c r="AO361" s="24"/>
      <c r="AP361" s="24"/>
    </row>
    <row r="362" spans="1:42" x14ac:dyDescent="0.25">
      <c r="A362" s="3"/>
      <c r="B362" s="6">
        <v>349</v>
      </c>
      <c r="C362" s="71">
        <f>IFERROR(VLOOKUP($B362,$P$14:$V$514,5,0),"")</f>
        <v>72170</v>
      </c>
      <c r="D362" s="68" t="str">
        <f>IFERROR(VLOOKUP($B362,$P$14:$V$514,4,0),"")</f>
        <v>Radiology</v>
      </c>
      <c r="E362" s="71" t="str">
        <f>IFERROR(VLOOKUP($B362,$P$14:$V$514,6,0),"")</f>
        <v>Xray Pelvis 1-2 Views - Radiologist Read</v>
      </c>
      <c r="F362" s="70">
        <f>IFERROR(VLOOKUP($B362,$P$14:$V$514,7,0),"")</f>
        <v>18.899999999999999</v>
      </c>
      <c r="G362" s="70">
        <f t="shared" si="44"/>
        <v>18.899999999999999</v>
      </c>
      <c r="H362" s="69">
        <f t="shared" si="45"/>
        <v>18.899999999999999</v>
      </c>
      <c r="I362" s="69">
        <f>IFERROR(VLOOKUP(B362,$P$14:$AH$514,VLOOKUP(I$11,$M$13:$N$23,2,0),0),"")</f>
        <v>17.39</v>
      </c>
      <c r="J362" s="5"/>
      <c r="K362" s="5"/>
      <c r="L362" s="5"/>
      <c r="M362" s="24"/>
      <c r="N362" s="24"/>
      <c r="O362" s="24"/>
      <c r="P362" s="44">
        <f>IFERROR(RANK(Q362,$Q$14:$Q$514,1),"")</f>
        <v>349</v>
      </c>
      <c r="Q362" s="39">
        <f t="shared" si="46"/>
        <v>1.00362</v>
      </c>
      <c r="R362" s="41"/>
      <c r="S362" s="41" t="s">
        <v>528</v>
      </c>
      <c r="T362" s="41">
        <v>72170</v>
      </c>
      <c r="U362" s="41" t="s">
        <v>363</v>
      </c>
      <c r="V362" s="41">
        <v>18.899999999999999</v>
      </c>
      <c r="W362" s="42">
        <v>17.39</v>
      </c>
      <c r="X362" s="42">
        <v>16.064999999999998</v>
      </c>
      <c r="Y362" s="42">
        <v>17.954999999999998</v>
      </c>
      <c r="Z362" s="42">
        <v>17.954999999999998</v>
      </c>
      <c r="AA362" s="43">
        <f t="shared" si="42"/>
        <v>16.064999999999998</v>
      </c>
      <c r="AB362" s="43">
        <f t="shared" si="43"/>
        <v>17.009999999999998</v>
      </c>
      <c r="AC362" s="43">
        <f t="shared" si="43"/>
        <v>9.4499999999999993</v>
      </c>
      <c r="AD362" s="43">
        <f t="shared" si="47"/>
        <v>14.174999999999999</v>
      </c>
      <c r="AE362" s="43">
        <f t="shared" si="43"/>
        <v>9.4499999999999993</v>
      </c>
      <c r="AF362" s="43">
        <f t="shared" si="43"/>
        <v>9.4499999999999993</v>
      </c>
      <c r="AG362" s="43">
        <f t="shared" si="48"/>
        <v>9.4499999999999993</v>
      </c>
      <c r="AH362" s="43"/>
      <c r="AI362" s="26"/>
      <c r="AJ362" s="26"/>
      <c r="AK362" s="26"/>
      <c r="AL362" s="24"/>
      <c r="AM362" s="24"/>
      <c r="AN362" s="24"/>
      <c r="AO362" s="24"/>
      <c r="AP362" s="24"/>
    </row>
    <row r="363" spans="1:42" x14ac:dyDescent="0.25">
      <c r="A363" s="3"/>
      <c r="B363" s="6">
        <v>350</v>
      </c>
      <c r="C363" s="71">
        <f>IFERROR(VLOOKUP($B363,$P$14:$V$514,5,0),"")</f>
        <v>72190</v>
      </c>
      <c r="D363" s="68" t="str">
        <f>IFERROR(VLOOKUP($B363,$P$14:$V$514,4,0),"")</f>
        <v>Radiology</v>
      </c>
      <c r="E363" s="71" t="str">
        <f>IFERROR(VLOOKUP($B363,$P$14:$V$514,6,0),"")</f>
        <v>Xray Pelvis Complete Min. 3 Views</v>
      </c>
      <c r="F363" s="70">
        <f>IFERROR(VLOOKUP($B363,$P$14:$V$514,7,0),"")</f>
        <v>309.45</v>
      </c>
      <c r="G363" s="70">
        <f t="shared" si="44"/>
        <v>309.45</v>
      </c>
      <c r="H363" s="69">
        <f t="shared" si="45"/>
        <v>309.45</v>
      </c>
      <c r="I363" s="69">
        <f>IFERROR(VLOOKUP(B363,$P$14:$AH$514,VLOOKUP(I$11,$M$13:$N$23,2,0),0),"")</f>
        <v>284.69</v>
      </c>
      <c r="J363" s="5"/>
      <c r="K363" s="5"/>
      <c r="L363" s="5"/>
      <c r="M363" s="24"/>
      <c r="N363" s="24"/>
      <c r="O363" s="24"/>
      <c r="P363" s="44">
        <f>IFERROR(RANK(Q363,$Q$14:$Q$514,1),"")</f>
        <v>350</v>
      </c>
      <c r="Q363" s="39">
        <f t="shared" si="46"/>
        <v>1.00363</v>
      </c>
      <c r="R363" s="41"/>
      <c r="S363" s="41" t="s">
        <v>528</v>
      </c>
      <c r="T363" s="41">
        <v>72190</v>
      </c>
      <c r="U363" s="41" t="s">
        <v>364</v>
      </c>
      <c r="V363" s="41">
        <v>309.45</v>
      </c>
      <c r="W363" s="42">
        <v>284.69</v>
      </c>
      <c r="X363" s="42">
        <v>263.03249999999997</v>
      </c>
      <c r="Y363" s="42">
        <v>293.97749999999996</v>
      </c>
      <c r="Z363" s="42">
        <v>293.97749999999996</v>
      </c>
      <c r="AA363" s="43">
        <f t="shared" si="42"/>
        <v>263.03249999999997</v>
      </c>
      <c r="AB363" s="43">
        <f t="shared" si="43"/>
        <v>278.505</v>
      </c>
      <c r="AC363" s="43">
        <f t="shared" si="43"/>
        <v>154.72499999999999</v>
      </c>
      <c r="AD363" s="43">
        <f t="shared" si="47"/>
        <v>232.08749999999998</v>
      </c>
      <c r="AE363" s="43">
        <f t="shared" si="43"/>
        <v>154.72499999999999</v>
      </c>
      <c r="AF363" s="43">
        <f t="shared" si="43"/>
        <v>154.72499999999999</v>
      </c>
      <c r="AG363" s="43">
        <f t="shared" si="48"/>
        <v>154.72499999999999</v>
      </c>
      <c r="AH363" s="43"/>
      <c r="AI363" s="26"/>
      <c r="AJ363" s="26"/>
      <c r="AK363" s="26"/>
      <c r="AL363" s="24"/>
      <c r="AM363" s="24"/>
      <c r="AN363" s="24"/>
      <c r="AO363" s="24"/>
      <c r="AP363" s="24"/>
    </row>
    <row r="364" spans="1:42" x14ac:dyDescent="0.25">
      <c r="A364" s="3"/>
      <c r="B364" s="6">
        <v>351</v>
      </c>
      <c r="C364" s="71">
        <f>IFERROR(VLOOKUP($B364,$P$14:$V$514,5,0),"")</f>
        <v>72190</v>
      </c>
      <c r="D364" s="68" t="str">
        <f>IFERROR(VLOOKUP($B364,$P$14:$V$514,4,0),"")</f>
        <v>Radiology</v>
      </c>
      <c r="E364" s="71" t="str">
        <f>IFERROR(VLOOKUP($B364,$P$14:$V$514,6,0),"")</f>
        <v>Xray Pelvis Complete Min. 3 Views - Radiologist Read</v>
      </c>
      <c r="F364" s="70">
        <f>IFERROR(VLOOKUP($B364,$P$14:$V$514,7,0),"")</f>
        <v>38.1</v>
      </c>
      <c r="G364" s="70">
        <f t="shared" si="44"/>
        <v>38.1</v>
      </c>
      <c r="H364" s="69">
        <f t="shared" si="45"/>
        <v>38.1</v>
      </c>
      <c r="I364" s="69">
        <f>IFERROR(VLOOKUP(B364,$P$14:$AH$514,VLOOKUP(I$11,$M$13:$N$23,2,0),0),"")</f>
        <v>35.049999999999997</v>
      </c>
      <c r="J364" s="5"/>
      <c r="K364" s="5"/>
      <c r="L364" s="5"/>
      <c r="M364" s="24"/>
      <c r="N364" s="24"/>
      <c r="O364" s="24"/>
      <c r="P364" s="44">
        <f>IFERROR(RANK(Q364,$Q$14:$Q$514,1),"")</f>
        <v>351</v>
      </c>
      <c r="Q364" s="39">
        <f t="shared" si="46"/>
        <v>1.0036400000000001</v>
      </c>
      <c r="R364" s="41"/>
      <c r="S364" s="41" t="s">
        <v>528</v>
      </c>
      <c r="T364" s="41">
        <v>72190</v>
      </c>
      <c r="U364" s="41" t="s">
        <v>365</v>
      </c>
      <c r="V364" s="41">
        <v>38.1</v>
      </c>
      <c r="W364" s="42">
        <v>35.049999999999997</v>
      </c>
      <c r="X364" s="42">
        <v>32.384999999999998</v>
      </c>
      <c r="Y364" s="42">
        <v>36.195</v>
      </c>
      <c r="Z364" s="42">
        <v>36.195</v>
      </c>
      <c r="AA364" s="43">
        <f t="shared" si="42"/>
        <v>32.384999999999998</v>
      </c>
      <c r="AB364" s="43">
        <f t="shared" si="43"/>
        <v>34.29</v>
      </c>
      <c r="AC364" s="43">
        <f t="shared" si="43"/>
        <v>19.05</v>
      </c>
      <c r="AD364" s="43">
        <f t="shared" si="47"/>
        <v>28.575000000000003</v>
      </c>
      <c r="AE364" s="43">
        <f t="shared" si="43"/>
        <v>19.05</v>
      </c>
      <c r="AF364" s="43">
        <f t="shared" si="43"/>
        <v>19.05</v>
      </c>
      <c r="AG364" s="43">
        <f t="shared" si="48"/>
        <v>19.05</v>
      </c>
      <c r="AH364" s="43"/>
      <c r="AI364" s="26"/>
      <c r="AJ364" s="26"/>
      <c r="AK364" s="26"/>
      <c r="AL364" s="24"/>
      <c r="AM364" s="24"/>
      <c r="AN364" s="24"/>
      <c r="AO364" s="24"/>
      <c r="AP364" s="24"/>
    </row>
    <row r="365" spans="1:42" x14ac:dyDescent="0.25">
      <c r="A365" s="3"/>
      <c r="B365" s="6">
        <v>352</v>
      </c>
      <c r="C365" s="71">
        <f>IFERROR(VLOOKUP($B365,$P$14:$V$514,5,0),"")</f>
        <v>71045</v>
      </c>
      <c r="D365" s="68" t="str">
        <f>IFERROR(VLOOKUP($B365,$P$14:$V$514,4,0),"")</f>
        <v>Radiology</v>
      </c>
      <c r="E365" s="71" t="str">
        <f>IFERROR(VLOOKUP($B365,$P$14:$V$514,6,0),"")</f>
        <v>Xray Chest 1 View</v>
      </c>
      <c r="F365" s="70">
        <f>IFERROR(VLOOKUP($B365,$P$14:$V$514,7,0),"")</f>
        <v>148.4</v>
      </c>
      <c r="G365" s="70">
        <f t="shared" si="44"/>
        <v>148.4</v>
      </c>
      <c r="H365" s="69">
        <f t="shared" si="45"/>
        <v>148.4</v>
      </c>
      <c r="I365" s="69">
        <f>IFERROR(VLOOKUP(B365,$P$14:$AH$514,VLOOKUP(I$11,$M$13:$N$23,2,0),0),"")</f>
        <v>136.53</v>
      </c>
      <c r="J365" s="5"/>
      <c r="K365" s="5"/>
      <c r="L365" s="5"/>
      <c r="M365" s="24"/>
      <c r="N365" s="24"/>
      <c r="O365" s="24"/>
      <c r="P365" s="44">
        <f>IFERROR(RANK(Q365,$Q$14:$Q$514,1),"")</f>
        <v>352</v>
      </c>
      <c r="Q365" s="39">
        <f t="shared" si="46"/>
        <v>1.0036499999999999</v>
      </c>
      <c r="R365" s="41"/>
      <c r="S365" s="41" t="s">
        <v>528</v>
      </c>
      <c r="T365" s="41">
        <v>71045</v>
      </c>
      <c r="U365" s="41" t="s">
        <v>366</v>
      </c>
      <c r="V365" s="41">
        <v>148.4</v>
      </c>
      <c r="W365" s="42">
        <v>136.53</v>
      </c>
      <c r="X365" s="42">
        <v>126.14</v>
      </c>
      <c r="Y365" s="42">
        <v>140.97999999999999</v>
      </c>
      <c r="Z365" s="42">
        <v>140.97999999999999</v>
      </c>
      <c r="AA365" s="43">
        <f t="shared" si="42"/>
        <v>126.14</v>
      </c>
      <c r="AB365" s="43">
        <f t="shared" si="43"/>
        <v>133.56</v>
      </c>
      <c r="AC365" s="43">
        <f t="shared" si="43"/>
        <v>74.2</v>
      </c>
      <c r="AD365" s="43">
        <f t="shared" si="47"/>
        <v>111.30000000000001</v>
      </c>
      <c r="AE365" s="43">
        <f t="shared" si="43"/>
        <v>74.2</v>
      </c>
      <c r="AF365" s="43">
        <f t="shared" si="43"/>
        <v>74.2</v>
      </c>
      <c r="AG365" s="43">
        <f t="shared" si="48"/>
        <v>74.2</v>
      </c>
      <c r="AH365" s="43"/>
      <c r="AI365" s="26"/>
      <c r="AJ365" s="26"/>
      <c r="AK365" s="26"/>
      <c r="AL365" s="24"/>
      <c r="AM365" s="24"/>
      <c r="AN365" s="24"/>
      <c r="AO365" s="24"/>
      <c r="AP365" s="24"/>
    </row>
    <row r="366" spans="1:42" x14ac:dyDescent="0.25">
      <c r="A366" s="3"/>
      <c r="B366" s="6">
        <v>353</v>
      </c>
      <c r="C366" s="71">
        <f>IFERROR(VLOOKUP($B366,$P$14:$V$514,5,0),"")</f>
        <v>71045</v>
      </c>
      <c r="D366" s="68" t="str">
        <f>IFERROR(VLOOKUP($B366,$P$14:$V$514,4,0),"")</f>
        <v>Radiology</v>
      </c>
      <c r="E366" s="71" t="str">
        <f>IFERROR(VLOOKUP($B366,$P$14:$V$514,6,0),"")</f>
        <v>Xray Chest 1 View - Radiologist Read</v>
      </c>
      <c r="F366" s="70">
        <f>IFERROR(VLOOKUP($B366,$P$14:$V$514,7,0),"")</f>
        <v>21.6</v>
      </c>
      <c r="G366" s="70">
        <f t="shared" si="44"/>
        <v>21.6</v>
      </c>
      <c r="H366" s="69">
        <f t="shared" si="45"/>
        <v>21.6</v>
      </c>
      <c r="I366" s="69">
        <f>IFERROR(VLOOKUP(B366,$P$14:$AH$514,VLOOKUP(I$11,$M$13:$N$23,2,0),0),"")</f>
        <v>19.87</v>
      </c>
      <c r="J366" s="5"/>
      <c r="K366" s="5"/>
      <c r="L366" s="5"/>
      <c r="M366" s="24"/>
      <c r="N366" s="24"/>
      <c r="O366" s="24"/>
      <c r="P366" s="44">
        <f>IFERROR(RANK(Q366,$Q$14:$Q$514,1),"")</f>
        <v>353</v>
      </c>
      <c r="Q366" s="39">
        <f t="shared" si="46"/>
        <v>1.00366</v>
      </c>
      <c r="R366" s="41"/>
      <c r="S366" s="41" t="s">
        <v>528</v>
      </c>
      <c r="T366" s="41">
        <v>71045</v>
      </c>
      <c r="U366" s="41" t="s">
        <v>367</v>
      </c>
      <c r="V366" s="41">
        <v>21.6</v>
      </c>
      <c r="W366" s="42">
        <v>19.87</v>
      </c>
      <c r="X366" s="42">
        <v>18.36</v>
      </c>
      <c r="Y366" s="42">
        <v>20.52</v>
      </c>
      <c r="Z366" s="42">
        <v>20.52</v>
      </c>
      <c r="AA366" s="43">
        <f t="shared" si="42"/>
        <v>18.36</v>
      </c>
      <c r="AB366" s="43">
        <f t="shared" si="43"/>
        <v>19.440000000000001</v>
      </c>
      <c r="AC366" s="43">
        <f t="shared" si="43"/>
        <v>10.8</v>
      </c>
      <c r="AD366" s="43">
        <f t="shared" si="47"/>
        <v>16.200000000000003</v>
      </c>
      <c r="AE366" s="43">
        <f t="shared" si="43"/>
        <v>10.8</v>
      </c>
      <c r="AF366" s="43">
        <f t="shared" si="43"/>
        <v>10.8</v>
      </c>
      <c r="AG366" s="43">
        <f t="shared" si="48"/>
        <v>10.8</v>
      </c>
      <c r="AH366" s="43"/>
      <c r="AI366" s="26"/>
      <c r="AJ366" s="26"/>
      <c r="AK366" s="26"/>
      <c r="AL366" s="24"/>
      <c r="AM366" s="24"/>
      <c r="AN366" s="24"/>
      <c r="AO366" s="24"/>
      <c r="AP366" s="24"/>
    </row>
    <row r="367" spans="1:42" x14ac:dyDescent="0.25">
      <c r="A367" s="3"/>
      <c r="B367" s="6">
        <v>354</v>
      </c>
      <c r="C367" s="71">
        <f>IFERROR(VLOOKUP($B367,$P$14:$V$514,5,0),"")</f>
        <v>71046</v>
      </c>
      <c r="D367" s="68" t="str">
        <f>IFERROR(VLOOKUP($B367,$P$14:$V$514,4,0),"")</f>
        <v>Radiology</v>
      </c>
      <c r="E367" s="71" t="str">
        <f>IFERROR(VLOOKUP($B367,$P$14:$V$514,6,0),"")</f>
        <v>Xray Chest 2 Views</v>
      </c>
      <c r="F367" s="70">
        <f>IFERROR(VLOOKUP($B367,$P$14:$V$514,7,0),"")</f>
        <v>222.5</v>
      </c>
      <c r="G367" s="70">
        <f t="shared" si="44"/>
        <v>222.5</v>
      </c>
      <c r="H367" s="69">
        <f t="shared" si="45"/>
        <v>222.5</v>
      </c>
      <c r="I367" s="69">
        <f>IFERROR(VLOOKUP(B367,$P$14:$AH$514,VLOOKUP(I$11,$M$13:$N$23,2,0),0),"")</f>
        <v>204.7</v>
      </c>
      <c r="J367" s="5"/>
      <c r="K367" s="5"/>
      <c r="L367" s="5"/>
      <c r="M367" s="24"/>
      <c r="N367" s="24"/>
      <c r="O367" s="24"/>
      <c r="P367" s="44">
        <f>IFERROR(RANK(Q367,$Q$14:$Q$514,1),"")</f>
        <v>354</v>
      </c>
      <c r="Q367" s="39">
        <f t="shared" si="46"/>
        <v>1.0036700000000001</v>
      </c>
      <c r="R367" s="41"/>
      <c r="S367" s="41" t="s">
        <v>528</v>
      </c>
      <c r="T367" s="41">
        <v>71046</v>
      </c>
      <c r="U367" s="41" t="s">
        <v>368</v>
      </c>
      <c r="V367" s="41">
        <v>222.5</v>
      </c>
      <c r="W367" s="42">
        <v>204.7</v>
      </c>
      <c r="X367" s="42">
        <v>189.125</v>
      </c>
      <c r="Y367" s="42">
        <v>211.375</v>
      </c>
      <c r="Z367" s="42">
        <v>211.375</v>
      </c>
      <c r="AA367" s="43">
        <f t="shared" si="42"/>
        <v>189.125</v>
      </c>
      <c r="AB367" s="43">
        <f t="shared" si="43"/>
        <v>200.25</v>
      </c>
      <c r="AC367" s="43">
        <f t="shared" si="43"/>
        <v>111.25</v>
      </c>
      <c r="AD367" s="43">
        <f t="shared" si="47"/>
        <v>166.875</v>
      </c>
      <c r="AE367" s="43">
        <f t="shared" ref="AB367:AF418" si="49">$V367*AE$11</f>
        <v>111.25</v>
      </c>
      <c r="AF367" s="43">
        <f t="shared" si="49"/>
        <v>111.25</v>
      </c>
      <c r="AG367" s="43">
        <f t="shared" si="48"/>
        <v>111.25</v>
      </c>
      <c r="AH367" s="43"/>
      <c r="AI367" s="26"/>
      <c r="AJ367" s="26"/>
      <c r="AK367" s="26"/>
      <c r="AL367" s="24"/>
      <c r="AM367" s="24"/>
      <c r="AN367" s="24"/>
      <c r="AO367" s="24"/>
      <c r="AP367" s="24"/>
    </row>
    <row r="368" spans="1:42" x14ac:dyDescent="0.25">
      <c r="A368" s="3"/>
      <c r="B368" s="6">
        <v>355</v>
      </c>
      <c r="C368" s="71">
        <f>IFERROR(VLOOKUP($B368,$P$14:$V$514,5,0),"")</f>
        <v>71046</v>
      </c>
      <c r="D368" s="68" t="str">
        <f>IFERROR(VLOOKUP($B368,$P$14:$V$514,4,0),"")</f>
        <v>Radiology</v>
      </c>
      <c r="E368" s="71" t="str">
        <f>IFERROR(VLOOKUP($B368,$P$14:$V$514,6,0),"")</f>
        <v>Xray Chest 2 Views - Radiologist Read</v>
      </c>
      <c r="F368" s="70">
        <f>IFERROR(VLOOKUP($B368,$P$14:$V$514,7,0),"")</f>
        <v>27.1</v>
      </c>
      <c r="G368" s="70">
        <f t="shared" si="44"/>
        <v>27.1</v>
      </c>
      <c r="H368" s="69">
        <f t="shared" si="45"/>
        <v>27.1</v>
      </c>
      <c r="I368" s="69">
        <f>IFERROR(VLOOKUP(B368,$P$14:$AH$514,VLOOKUP(I$11,$M$13:$N$23,2,0),0),"")</f>
        <v>24.93</v>
      </c>
      <c r="J368" s="5"/>
      <c r="K368" s="5"/>
      <c r="L368" s="5"/>
      <c r="M368" s="24"/>
      <c r="N368" s="24"/>
      <c r="O368" s="24"/>
      <c r="P368" s="44">
        <f>IFERROR(RANK(Q368,$Q$14:$Q$514,1),"")</f>
        <v>355</v>
      </c>
      <c r="Q368" s="39">
        <f t="shared" si="46"/>
        <v>1.0036799999999999</v>
      </c>
      <c r="R368" s="41"/>
      <c r="S368" s="41" t="s">
        <v>528</v>
      </c>
      <c r="T368" s="41">
        <v>71046</v>
      </c>
      <c r="U368" s="41" t="s">
        <v>369</v>
      </c>
      <c r="V368" s="41">
        <v>27.1</v>
      </c>
      <c r="W368" s="42">
        <v>24.93</v>
      </c>
      <c r="X368" s="42">
        <v>23.035</v>
      </c>
      <c r="Y368" s="42">
        <v>25.745000000000001</v>
      </c>
      <c r="Z368" s="42">
        <v>25.745000000000001</v>
      </c>
      <c r="AA368" s="43">
        <f t="shared" si="42"/>
        <v>23.035</v>
      </c>
      <c r="AB368" s="43">
        <f t="shared" si="49"/>
        <v>24.39</v>
      </c>
      <c r="AC368" s="43">
        <f t="shared" si="49"/>
        <v>13.55</v>
      </c>
      <c r="AD368" s="43">
        <f t="shared" si="47"/>
        <v>20.325000000000003</v>
      </c>
      <c r="AE368" s="43">
        <f t="shared" si="49"/>
        <v>13.55</v>
      </c>
      <c r="AF368" s="43">
        <f t="shared" si="49"/>
        <v>13.55</v>
      </c>
      <c r="AG368" s="43">
        <f t="shared" si="48"/>
        <v>13.55</v>
      </c>
      <c r="AH368" s="43"/>
      <c r="AI368" s="26"/>
      <c r="AJ368" s="26"/>
      <c r="AK368" s="26"/>
      <c r="AL368" s="24"/>
      <c r="AM368" s="24"/>
      <c r="AN368" s="24"/>
      <c r="AO368" s="24"/>
      <c r="AP368" s="24"/>
    </row>
    <row r="369" spans="1:42" x14ac:dyDescent="0.25">
      <c r="A369" s="3"/>
      <c r="B369" s="6">
        <v>356</v>
      </c>
      <c r="C369" s="71">
        <f>IFERROR(VLOOKUP($B369,$P$14:$V$514,5,0),"")</f>
        <v>71047</v>
      </c>
      <c r="D369" s="68" t="str">
        <f>IFERROR(VLOOKUP($B369,$P$14:$V$514,4,0),"")</f>
        <v>Radiology</v>
      </c>
      <c r="E369" s="71" t="str">
        <f>IFERROR(VLOOKUP($B369,$P$14:$V$514,6,0),"")</f>
        <v>Xray Chest 3 Views</v>
      </c>
      <c r="F369" s="70">
        <f>IFERROR(VLOOKUP($B369,$P$14:$V$514,7,0),"")</f>
        <v>285.75</v>
      </c>
      <c r="G369" s="70">
        <f t="shared" si="44"/>
        <v>285.75</v>
      </c>
      <c r="H369" s="69">
        <f t="shared" si="45"/>
        <v>285.75</v>
      </c>
      <c r="I369" s="69">
        <f>IFERROR(VLOOKUP(B369,$P$14:$AH$514,VLOOKUP(I$11,$M$13:$N$23,2,0),0),"")</f>
        <v>262.89</v>
      </c>
      <c r="J369" s="5"/>
      <c r="K369" s="5"/>
      <c r="L369" s="5"/>
      <c r="M369" s="24"/>
      <c r="N369" s="24"/>
      <c r="O369" s="24"/>
      <c r="P369" s="44">
        <f>IFERROR(RANK(Q369,$Q$14:$Q$514,1),"")</f>
        <v>356</v>
      </c>
      <c r="Q369" s="39">
        <f t="shared" si="46"/>
        <v>1.00369</v>
      </c>
      <c r="R369" s="41"/>
      <c r="S369" s="41" t="s">
        <v>528</v>
      </c>
      <c r="T369" s="41">
        <v>71047</v>
      </c>
      <c r="U369" s="41" t="s">
        <v>370</v>
      </c>
      <c r="V369" s="41">
        <v>285.75</v>
      </c>
      <c r="W369" s="42">
        <v>262.89</v>
      </c>
      <c r="X369" s="42">
        <v>242.88749999999999</v>
      </c>
      <c r="Y369" s="42">
        <v>271.46249999999998</v>
      </c>
      <c r="Z369" s="42">
        <v>271.46249999999998</v>
      </c>
      <c r="AA369" s="43">
        <f t="shared" ref="AA369:AA432" si="50">$V369*AA$11</f>
        <v>242.88749999999999</v>
      </c>
      <c r="AB369" s="43">
        <f t="shared" si="49"/>
        <v>257.17500000000001</v>
      </c>
      <c r="AC369" s="43">
        <f t="shared" si="49"/>
        <v>142.875</v>
      </c>
      <c r="AD369" s="43">
        <f t="shared" si="47"/>
        <v>214.3125</v>
      </c>
      <c r="AE369" s="43">
        <f t="shared" si="49"/>
        <v>142.875</v>
      </c>
      <c r="AF369" s="43">
        <f t="shared" si="49"/>
        <v>142.875</v>
      </c>
      <c r="AG369" s="43">
        <f t="shared" si="48"/>
        <v>142.875</v>
      </c>
      <c r="AH369" s="43"/>
      <c r="AI369" s="26"/>
      <c r="AJ369" s="26"/>
      <c r="AK369" s="26"/>
      <c r="AL369" s="24"/>
      <c r="AM369" s="24"/>
      <c r="AN369" s="24"/>
      <c r="AO369" s="24"/>
      <c r="AP369" s="24"/>
    </row>
    <row r="370" spans="1:42" x14ac:dyDescent="0.25">
      <c r="A370" s="3"/>
      <c r="B370" s="6">
        <v>357</v>
      </c>
      <c r="C370" s="71">
        <f>IFERROR(VLOOKUP($B370,$P$14:$V$514,5,0),"")</f>
        <v>71047</v>
      </c>
      <c r="D370" s="68" t="str">
        <f>IFERROR(VLOOKUP($B370,$P$14:$V$514,4,0),"")</f>
        <v>Radiology</v>
      </c>
      <c r="E370" s="71" t="str">
        <f>IFERROR(VLOOKUP($B370,$P$14:$V$514,6,0),"")</f>
        <v>Xray Chest 3 Views - Radiologist Read</v>
      </c>
      <c r="F370" s="70">
        <f>IFERROR(VLOOKUP($B370,$P$14:$V$514,7,0),"")</f>
        <v>34.1</v>
      </c>
      <c r="G370" s="70">
        <f t="shared" si="44"/>
        <v>34.1</v>
      </c>
      <c r="H370" s="69">
        <f t="shared" si="45"/>
        <v>34.1</v>
      </c>
      <c r="I370" s="69">
        <f>IFERROR(VLOOKUP(B370,$P$14:$AH$514,VLOOKUP(I$11,$M$13:$N$23,2,0),0),"")</f>
        <v>31.37</v>
      </c>
      <c r="J370" s="5"/>
      <c r="K370" s="5"/>
      <c r="L370" s="5"/>
      <c r="M370" s="24"/>
      <c r="N370" s="24"/>
      <c r="O370" s="24"/>
      <c r="P370" s="44">
        <f>IFERROR(RANK(Q370,$Q$14:$Q$514,1),"")</f>
        <v>357</v>
      </c>
      <c r="Q370" s="39">
        <f t="shared" si="46"/>
        <v>1.0037</v>
      </c>
      <c r="R370" s="41"/>
      <c r="S370" s="41" t="s">
        <v>528</v>
      </c>
      <c r="T370" s="41">
        <v>71047</v>
      </c>
      <c r="U370" s="41" t="s">
        <v>371</v>
      </c>
      <c r="V370" s="41">
        <v>34.1</v>
      </c>
      <c r="W370" s="42">
        <v>31.37</v>
      </c>
      <c r="X370" s="42">
        <v>28.984999999999999</v>
      </c>
      <c r="Y370" s="42">
        <v>32.395000000000003</v>
      </c>
      <c r="Z370" s="42">
        <v>32.395000000000003</v>
      </c>
      <c r="AA370" s="43">
        <f t="shared" si="50"/>
        <v>28.984999999999999</v>
      </c>
      <c r="AB370" s="43">
        <f t="shared" si="49"/>
        <v>30.69</v>
      </c>
      <c r="AC370" s="43">
        <f t="shared" si="49"/>
        <v>17.05</v>
      </c>
      <c r="AD370" s="43">
        <f t="shared" si="47"/>
        <v>25.575000000000003</v>
      </c>
      <c r="AE370" s="43">
        <f t="shared" si="49"/>
        <v>17.05</v>
      </c>
      <c r="AF370" s="43">
        <f t="shared" si="49"/>
        <v>17.05</v>
      </c>
      <c r="AG370" s="43">
        <f t="shared" si="48"/>
        <v>17.05</v>
      </c>
      <c r="AH370" s="43"/>
      <c r="AI370" s="26"/>
      <c r="AJ370" s="26"/>
      <c r="AK370" s="26"/>
      <c r="AL370" s="24"/>
      <c r="AM370" s="24"/>
      <c r="AN370" s="24"/>
      <c r="AO370" s="24"/>
      <c r="AP370" s="24"/>
    </row>
    <row r="371" spans="1:42" x14ac:dyDescent="0.25">
      <c r="A371" s="3"/>
      <c r="B371" s="6">
        <v>358</v>
      </c>
      <c r="C371" s="71">
        <f>IFERROR(VLOOKUP($B371,$P$14:$V$514,5,0),"")</f>
        <v>71048</v>
      </c>
      <c r="D371" s="68" t="str">
        <f>IFERROR(VLOOKUP($B371,$P$14:$V$514,4,0),"")</f>
        <v>Radiology</v>
      </c>
      <c r="E371" s="71" t="str">
        <f>IFERROR(VLOOKUP($B371,$P$14:$V$514,6,0),"")</f>
        <v>Xray Chest Min. 4 Views</v>
      </c>
      <c r="F371" s="70">
        <f>IFERROR(VLOOKUP($B371,$P$14:$V$514,7,0),"")</f>
        <v>372.6</v>
      </c>
      <c r="G371" s="70">
        <f t="shared" si="44"/>
        <v>372.6</v>
      </c>
      <c r="H371" s="69">
        <f t="shared" si="45"/>
        <v>372.6</v>
      </c>
      <c r="I371" s="69">
        <f>IFERROR(VLOOKUP(B371,$P$14:$AH$514,VLOOKUP(I$11,$M$13:$N$23,2,0),0),"")</f>
        <v>312.98</v>
      </c>
      <c r="J371" s="5"/>
      <c r="K371" s="5"/>
      <c r="L371" s="5"/>
      <c r="M371" s="24"/>
      <c r="N371" s="24"/>
      <c r="O371" s="24"/>
      <c r="P371" s="44">
        <f>IFERROR(RANK(Q371,$Q$14:$Q$514,1),"")</f>
        <v>358</v>
      </c>
      <c r="Q371" s="39">
        <f t="shared" si="46"/>
        <v>1.0037100000000001</v>
      </c>
      <c r="R371" s="41"/>
      <c r="S371" s="41" t="s">
        <v>528</v>
      </c>
      <c r="T371" s="41">
        <v>71048</v>
      </c>
      <c r="U371" s="41" t="s">
        <v>372</v>
      </c>
      <c r="V371" s="41">
        <v>372.6</v>
      </c>
      <c r="W371" s="42">
        <v>312.98</v>
      </c>
      <c r="X371" s="42">
        <v>316.71000000000004</v>
      </c>
      <c r="Y371" s="42">
        <v>353.97</v>
      </c>
      <c r="Z371" s="42">
        <v>353.97</v>
      </c>
      <c r="AA371" s="43">
        <f t="shared" si="50"/>
        <v>316.71000000000004</v>
      </c>
      <c r="AB371" s="43">
        <f t="shared" si="49"/>
        <v>335.34000000000003</v>
      </c>
      <c r="AC371" s="43">
        <f t="shared" si="49"/>
        <v>186.3</v>
      </c>
      <c r="AD371" s="43">
        <f t="shared" si="47"/>
        <v>279.45000000000005</v>
      </c>
      <c r="AE371" s="43">
        <f t="shared" si="49"/>
        <v>186.3</v>
      </c>
      <c r="AF371" s="43">
        <f t="shared" si="49"/>
        <v>186.3</v>
      </c>
      <c r="AG371" s="43">
        <f t="shared" si="48"/>
        <v>186.3</v>
      </c>
      <c r="AH371" s="43"/>
      <c r="AI371" s="26"/>
      <c r="AJ371" s="26"/>
      <c r="AK371" s="26"/>
      <c r="AL371" s="24"/>
      <c r="AM371" s="24"/>
      <c r="AN371" s="24"/>
      <c r="AO371" s="24"/>
      <c r="AP371" s="24"/>
    </row>
    <row r="372" spans="1:42" x14ac:dyDescent="0.25">
      <c r="A372" s="3"/>
      <c r="B372" s="6">
        <v>359</v>
      </c>
      <c r="C372" s="71">
        <f>IFERROR(VLOOKUP($B372,$P$14:$V$514,5,0),"")</f>
        <v>71048</v>
      </c>
      <c r="D372" s="68" t="str">
        <f>IFERROR(VLOOKUP($B372,$P$14:$V$514,4,0),"")</f>
        <v>Radiology</v>
      </c>
      <c r="E372" s="71" t="str">
        <f>IFERROR(VLOOKUP($B372,$P$14:$V$514,6,0),"")</f>
        <v>Xray Chest Min. 4 - Radiologist Read</v>
      </c>
      <c r="F372" s="70">
        <f>IFERROR(VLOOKUP($B372,$P$14:$V$514,7,0),"")</f>
        <v>42</v>
      </c>
      <c r="G372" s="70">
        <f t="shared" si="44"/>
        <v>42</v>
      </c>
      <c r="H372" s="69">
        <f t="shared" si="45"/>
        <v>42</v>
      </c>
      <c r="I372" s="69">
        <f>IFERROR(VLOOKUP(B372,$P$14:$AH$514,VLOOKUP(I$11,$M$13:$N$23,2,0),0),"")</f>
        <v>38.64</v>
      </c>
      <c r="J372" s="5"/>
      <c r="K372" s="5"/>
      <c r="L372" s="5"/>
      <c r="M372" s="24"/>
      <c r="N372" s="24"/>
      <c r="O372" s="24"/>
      <c r="P372" s="44">
        <f>IFERROR(RANK(Q372,$Q$14:$Q$514,1),"")</f>
        <v>359</v>
      </c>
      <c r="Q372" s="39">
        <f t="shared" si="46"/>
        <v>1.0037199999999999</v>
      </c>
      <c r="R372" s="41"/>
      <c r="S372" s="41" t="s">
        <v>528</v>
      </c>
      <c r="T372" s="41">
        <v>71048</v>
      </c>
      <c r="U372" s="41" t="s">
        <v>373</v>
      </c>
      <c r="V372" s="41">
        <v>42</v>
      </c>
      <c r="W372" s="42">
        <v>38.64</v>
      </c>
      <c r="X372" s="42">
        <v>35.699999999999996</v>
      </c>
      <c r="Y372" s="42">
        <v>39.9</v>
      </c>
      <c r="Z372" s="42">
        <v>39.9</v>
      </c>
      <c r="AA372" s="43">
        <f t="shared" si="50"/>
        <v>35.699999999999996</v>
      </c>
      <c r="AB372" s="43">
        <f t="shared" si="49"/>
        <v>37.800000000000004</v>
      </c>
      <c r="AC372" s="43">
        <f t="shared" si="49"/>
        <v>21</v>
      </c>
      <c r="AD372" s="43">
        <f t="shared" si="47"/>
        <v>31.5</v>
      </c>
      <c r="AE372" s="43">
        <f t="shared" si="49"/>
        <v>21</v>
      </c>
      <c r="AF372" s="43">
        <f t="shared" si="49"/>
        <v>21</v>
      </c>
      <c r="AG372" s="43">
        <f t="shared" si="48"/>
        <v>21</v>
      </c>
      <c r="AH372" s="43"/>
      <c r="AI372" s="26"/>
      <c r="AJ372" s="26"/>
      <c r="AK372" s="26"/>
      <c r="AL372" s="24"/>
      <c r="AM372" s="24"/>
      <c r="AN372" s="24"/>
      <c r="AO372" s="24"/>
      <c r="AP372" s="24"/>
    </row>
    <row r="373" spans="1:42" x14ac:dyDescent="0.25">
      <c r="A373" s="3"/>
      <c r="B373" s="6">
        <v>360</v>
      </c>
      <c r="C373" s="71">
        <f>IFERROR(VLOOKUP($B373,$P$14:$V$514,5,0),"")</f>
        <v>71100</v>
      </c>
      <c r="D373" s="68" t="str">
        <f>IFERROR(VLOOKUP($B373,$P$14:$V$514,4,0),"")</f>
        <v>Radiology</v>
      </c>
      <c r="E373" s="71" t="str">
        <f>IFERROR(VLOOKUP($B373,$P$14:$V$514,6,0),"")</f>
        <v>Xray Ribs Unilateral 2 Views</v>
      </c>
      <c r="F373" s="70">
        <f>IFERROR(VLOOKUP($B373,$P$14:$V$514,7,0),"")</f>
        <v>274.8</v>
      </c>
      <c r="G373" s="70">
        <f t="shared" si="44"/>
        <v>274.8</v>
      </c>
      <c r="H373" s="69">
        <f t="shared" si="45"/>
        <v>274.8</v>
      </c>
      <c r="I373" s="69">
        <f>IFERROR(VLOOKUP(B373,$P$14:$AH$514,VLOOKUP(I$11,$M$13:$N$23,2,0),0),"")</f>
        <v>252.82</v>
      </c>
      <c r="J373" s="5"/>
      <c r="K373" s="5"/>
      <c r="L373" s="5"/>
      <c r="M373" s="24"/>
      <c r="N373" s="24"/>
      <c r="O373" s="24"/>
      <c r="P373" s="44">
        <f>IFERROR(RANK(Q373,$Q$14:$Q$514,1),"")</f>
        <v>360</v>
      </c>
      <c r="Q373" s="39">
        <f t="shared" si="46"/>
        <v>1.00373</v>
      </c>
      <c r="R373" s="41"/>
      <c r="S373" s="41" t="s">
        <v>528</v>
      </c>
      <c r="T373" s="41">
        <v>71100</v>
      </c>
      <c r="U373" s="41" t="s">
        <v>374</v>
      </c>
      <c r="V373" s="41">
        <v>274.8</v>
      </c>
      <c r="W373" s="42">
        <v>252.82</v>
      </c>
      <c r="X373" s="42">
        <v>233.58</v>
      </c>
      <c r="Y373" s="42">
        <v>261.06</v>
      </c>
      <c r="Z373" s="42">
        <v>261.06</v>
      </c>
      <c r="AA373" s="43">
        <f t="shared" si="50"/>
        <v>233.58</v>
      </c>
      <c r="AB373" s="43">
        <f t="shared" si="49"/>
        <v>247.32000000000002</v>
      </c>
      <c r="AC373" s="43">
        <f t="shared" si="49"/>
        <v>137.4</v>
      </c>
      <c r="AD373" s="43">
        <f t="shared" si="47"/>
        <v>206.10000000000002</v>
      </c>
      <c r="AE373" s="43">
        <f t="shared" si="49"/>
        <v>137.4</v>
      </c>
      <c r="AF373" s="43">
        <f t="shared" si="49"/>
        <v>137.4</v>
      </c>
      <c r="AG373" s="43">
        <f t="shared" si="48"/>
        <v>137.4</v>
      </c>
      <c r="AH373" s="43"/>
      <c r="AI373" s="26"/>
      <c r="AJ373" s="26"/>
      <c r="AK373" s="26"/>
      <c r="AL373" s="24"/>
      <c r="AM373" s="24"/>
      <c r="AN373" s="24"/>
      <c r="AO373" s="24"/>
      <c r="AP373" s="24"/>
    </row>
    <row r="374" spans="1:42" x14ac:dyDescent="0.25">
      <c r="A374" s="3"/>
      <c r="B374" s="6">
        <v>361</v>
      </c>
      <c r="C374" s="71">
        <f>IFERROR(VLOOKUP($B374,$P$14:$V$514,5,0),"")</f>
        <v>71100</v>
      </c>
      <c r="D374" s="68" t="str">
        <f>IFERROR(VLOOKUP($B374,$P$14:$V$514,4,0),"")</f>
        <v>Radiology</v>
      </c>
      <c r="E374" s="71" t="str">
        <f>IFERROR(VLOOKUP($B374,$P$14:$V$514,6,0),"")</f>
        <v>Xray Ribs Unilateral 2 Views - Radiologist Read</v>
      </c>
      <c r="F374" s="70">
        <f>IFERROR(VLOOKUP($B374,$P$14:$V$514,7,0),"")</f>
        <v>24.5</v>
      </c>
      <c r="G374" s="70">
        <f t="shared" si="44"/>
        <v>24.5</v>
      </c>
      <c r="H374" s="69">
        <f t="shared" si="45"/>
        <v>24.5</v>
      </c>
      <c r="I374" s="69">
        <f>IFERROR(VLOOKUP(B374,$P$14:$AH$514,VLOOKUP(I$11,$M$13:$N$23,2,0),0),"")</f>
        <v>22.54</v>
      </c>
      <c r="J374" s="5"/>
      <c r="K374" s="5"/>
      <c r="L374" s="5"/>
      <c r="M374" s="24"/>
      <c r="N374" s="24"/>
      <c r="O374" s="24"/>
      <c r="P374" s="44">
        <f>IFERROR(RANK(Q374,$Q$14:$Q$514,1),"")</f>
        <v>361</v>
      </c>
      <c r="Q374" s="39">
        <f t="shared" si="46"/>
        <v>1.0037400000000001</v>
      </c>
      <c r="R374" s="41"/>
      <c r="S374" s="41" t="s">
        <v>528</v>
      </c>
      <c r="T374" s="41">
        <v>71100</v>
      </c>
      <c r="U374" s="41" t="s">
        <v>375</v>
      </c>
      <c r="V374" s="41">
        <v>24.5</v>
      </c>
      <c r="W374" s="42">
        <v>22.54</v>
      </c>
      <c r="X374" s="42">
        <v>20.824999999999999</v>
      </c>
      <c r="Y374" s="42">
        <v>23.274999999999999</v>
      </c>
      <c r="Z374" s="42">
        <v>23.274999999999999</v>
      </c>
      <c r="AA374" s="43">
        <f t="shared" si="50"/>
        <v>20.824999999999999</v>
      </c>
      <c r="AB374" s="43">
        <f t="shared" si="49"/>
        <v>22.05</v>
      </c>
      <c r="AC374" s="43">
        <f t="shared" si="49"/>
        <v>12.25</v>
      </c>
      <c r="AD374" s="43">
        <f t="shared" si="47"/>
        <v>18.375</v>
      </c>
      <c r="AE374" s="43">
        <f t="shared" si="49"/>
        <v>12.25</v>
      </c>
      <c r="AF374" s="43">
        <f t="shared" si="49"/>
        <v>12.25</v>
      </c>
      <c r="AG374" s="43">
        <f t="shared" si="48"/>
        <v>12.25</v>
      </c>
      <c r="AH374" s="43"/>
      <c r="AI374" s="26"/>
      <c r="AJ374" s="26"/>
      <c r="AK374" s="26"/>
      <c r="AL374" s="24"/>
      <c r="AM374" s="24"/>
      <c r="AN374" s="24"/>
      <c r="AO374" s="24"/>
      <c r="AP374" s="24"/>
    </row>
    <row r="375" spans="1:42" x14ac:dyDescent="0.25">
      <c r="A375" s="3"/>
      <c r="B375" s="6">
        <v>362</v>
      </c>
      <c r="C375" s="71">
        <f>IFERROR(VLOOKUP($B375,$P$14:$V$514,5,0),"")</f>
        <v>70250</v>
      </c>
      <c r="D375" s="68" t="str">
        <f>IFERROR(VLOOKUP($B375,$P$14:$V$514,4,0),"")</f>
        <v>Radiology</v>
      </c>
      <c r="E375" s="71" t="str">
        <f>IFERROR(VLOOKUP($B375,$P$14:$V$514,6,0),"")</f>
        <v>Xray Skull 1 View</v>
      </c>
      <c r="F375" s="70">
        <f>IFERROR(VLOOKUP($B375,$P$14:$V$514,7,0),"")</f>
        <v>123.45</v>
      </c>
      <c r="G375" s="70">
        <f t="shared" si="44"/>
        <v>123.45</v>
      </c>
      <c r="H375" s="69">
        <f t="shared" si="45"/>
        <v>123.45</v>
      </c>
      <c r="I375" s="69">
        <f>IFERROR(VLOOKUP(B375,$P$14:$AH$514,VLOOKUP(I$11,$M$13:$N$23,2,0),0),"")</f>
        <v>113.57</v>
      </c>
      <c r="J375" s="5"/>
      <c r="K375" s="5"/>
      <c r="L375" s="5"/>
      <c r="M375" s="24"/>
      <c r="N375" s="24"/>
      <c r="O375" s="24"/>
      <c r="P375" s="44">
        <f>IFERROR(RANK(Q375,$Q$14:$Q$514,1),"")</f>
        <v>362</v>
      </c>
      <c r="Q375" s="39">
        <f t="shared" si="46"/>
        <v>1.0037499999999999</v>
      </c>
      <c r="R375" s="41"/>
      <c r="S375" s="41" t="s">
        <v>528</v>
      </c>
      <c r="T375" s="41">
        <v>70250</v>
      </c>
      <c r="U375" s="41" t="s">
        <v>376</v>
      </c>
      <c r="V375" s="41">
        <v>123.45</v>
      </c>
      <c r="W375" s="42">
        <v>113.57</v>
      </c>
      <c r="X375" s="42">
        <v>104.9325</v>
      </c>
      <c r="Y375" s="42">
        <v>117.2775</v>
      </c>
      <c r="Z375" s="42">
        <v>117.2775</v>
      </c>
      <c r="AA375" s="43">
        <f t="shared" si="50"/>
        <v>104.9325</v>
      </c>
      <c r="AB375" s="43">
        <f t="shared" si="49"/>
        <v>111.105</v>
      </c>
      <c r="AC375" s="43">
        <f t="shared" si="49"/>
        <v>61.725000000000001</v>
      </c>
      <c r="AD375" s="43">
        <f t="shared" si="47"/>
        <v>92.587500000000006</v>
      </c>
      <c r="AE375" s="43">
        <f t="shared" si="49"/>
        <v>61.725000000000001</v>
      </c>
      <c r="AF375" s="43">
        <f t="shared" si="49"/>
        <v>61.725000000000001</v>
      </c>
      <c r="AG375" s="43">
        <f t="shared" si="48"/>
        <v>61.725000000000001</v>
      </c>
      <c r="AH375" s="43"/>
      <c r="AI375" s="26"/>
      <c r="AJ375" s="26"/>
      <c r="AK375" s="26"/>
      <c r="AL375" s="24"/>
      <c r="AM375" s="24"/>
      <c r="AN375" s="24"/>
      <c r="AO375" s="24"/>
      <c r="AP375" s="24"/>
    </row>
    <row r="376" spans="1:42" x14ac:dyDescent="0.25">
      <c r="A376" s="3"/>
      <c r="B376" s="6">
        <v>363</v>
      </c>
      <c r="C376" s="71">
        <f>IFERROR(VLOOKUP($B376,$P$14:$V$514,5,0),"")</f>
        <v>70250</v>
      </c>
      <c r="D376" s="68" t="str">
        <f>IFERROR(VLOOKUP($B376,$P$14:$V$514,4,0),"")</f>
        <v>Radiology</v>
      </c>
      <c r="E376" s="71" t="str">
        <f>IFERROR(VLOOKUP($B376,$P$14:$V$514,6,0),"")</f>
        <v>Xray Skull 1 View - Radiologist Read</v>
      </c>
      <c r="F376" s="70">
        <f>IFERROR(VLOOKUP($B376,$P$14:$V$514,7,0),"")</f>
        <v>15.7</v>
      </c>
      <c r="G376" s="70">
        <f t="shared" si="44"/>
        <v>15.7</v>
      </c>
      <c r="H376" s="69">
        <f t="shared" si="45"/>
        <v>15.7</v>
      </c>
      <c r="I376" s="69">
        <f>IFERROR(VLOOKUP(B376,$P$14:$AH$514,VLOOKUP(I$11,$M$13:$N$23,2,0),0),"")</f>
        <v>14.44</v>
      </c>
      <c r="J376" s="5"/>
      <c r="K376" s="5"/>
      <c r="L376" s="5"/>
      <c r="M376" s="24"/>
      <c r="N376" s="24"/>
      <c r="O376" s="24"/>
      <c r="P376" s="44">
        <f>IFERROR(RANK(Q376,$Q$14:$Q$514,1),"")</f>
        <v>363</v>
      </c>
      <c r="Q376" s="39">
        <f t="shared" si="46"/>
        <v>1.00376</v>
      </c>
      <c r="R376" s="41"/>
      <c r="S376" s="41" t="s">
        <v>528</v>
      </c>
      <c r="T376" s="41">
        <v>70250</v>
      </c>
      <c r="U376" s="41" t="s">
        <v>377</v>
      </c>
      <c r="V376" s="41">
        <v>15.7</v>
      </c>
      <c r="W376" s="42">
        <v>14.44</v>
      </c>
      <c r="X376" s="42">
        <v>13.344999999999999</v>
      </c>
      <c r="Y376" s="42">
        <v>14.914999999999999</v>
      </c>
      <c r="Z376" s="42">
        <v>14.914999999999999</v>
      </c>
      <c r="AA376" s="43">
        <f t="shared" si="50"/>
        <v>13.344999999999999</v>
      </c>
      <c r="AB376" s="43">
        <f t="shared" si="49"/>
        <v>14.129999999999999</v>
      </c>
      <c r="AC376" s="43">
        <f t="shared" si="49"/>
        <v>7.85</v>
      </c>
      <c r="AD376" s="43">
        <f t="shared" si="47"/>
        <v>11.774999999999999</v>
      </c>
      <c r="AE376" s="43">
        <f t="shared" si="49"/>
        <v>7.85</v>
      </c>
      <c r="AF376" s="43">
        <f t="shared" si="49"/>
        <v>7.85</v>
      </c>
      <c r="AG376" s="43">
        <f t="shared" si="48"/>
        <v>7.85</v>
      </c>
      <c r="AH376" s="43"/>
      <c r="AI376" s="26"/>
      <c r="AJ376" s="26"/>
      <c r="AK376" s="26"/>
      <c r="AL376" s="24"/>
      <c r="AM376" s="24"/>
      <c r="AN376" s="24"/>
      <c r="AO376" s="24"/>
      <c r="AP376" s="24"/>
    </row>
    <row r="377" spans="1:42" x14ac:dyDescent="0.25">
      <c r="A377" s="3"/>
      <c r="B377" s="6">
        <v>364</v>
      </c>
      <c r="C377" s="71">
        <f>IFERROR(VLOOKUP($B377,$P$14:$V$514,5,0),"")</f>
        <v>70250</v>
      </c>
      <c r="D377" s="68" t="str">
        <f>IFERROR(VLOOKUP($B377,$P$14:$V$514,4,0),"")</f>
        <v>Radiology</v>
      </c>
      <c r="E377" s="71" t="str">
        <f>IFERROR(VLOOKUP($B377,$P$14:$V$514,6,0),"")</f>
        <v>Xray Skull 2 Views</v>
      </c>
      <c r="F377" s="70">
        <f>IFERROR(VLOOKUP($B377,$P$14:$V$514,7,0),"")</f>
        <v>231.6</v>
      </c>
      <c r="G377" s="70">
        <f t="shared" si="44"/>
        <v>231.6</v>
      </c>
      <c r="H377" s="69">
        <f t="shared" si="45"/>
        <v>231.6</v>
      </c>
      <c r="I377" s="69">
        <f>IFERROR(VLOOKUP(B377,$P$14:$AH$514,VLOOKUP(I$11,$M$13:$N$23,2,0),0),"")</f>
        <v>213.07</v>
      </c>
      <c r="J377" s="5"/>
      <c r="K377" s="5"/>
      <c r="L377" s="5"/>
      <c r="M377" s="24"/>
      <c r="N377" s="24"/>
      <c r="O377" s="24"/>
      <c r="P377" s="44">
        <f>IFERROR(RANK(Q377,$Q$14:$Q$514,1),"")</f>
        <v>364</v>
      </c>
      <c r="Q377" s="39">
        <f t="shared" si="46"/>
        <v>1.0037700000000001</v>
      </c>
      <c r="R377" s="41"/>
      <c r="S377" s="41" t="s">
        <v>528</v>
      </c>
      <c r="T377" s="41">
        <v>70250</v>
      </c>
      <c r="U377" s="41" t="s">
        <v>378</v>
      </c>
      <c r="V377" s="41">
        <v>231.6</v>
      </c>
      <c r="W377" s="42">
        <v>213.07</v>
      </c>
      <c r="X377" s="42">
        <v>196.85999999999999</v>
      </c>
      <c r="Y377" s="42">
        <v>220.01999999999998</v>
      </c>
      <c r="Z377" s="42">
        <v>220.01999999999998</v>
      </c>
      <c r="AA377" s="43">
        <f t="shared" si="50"/>
        <v>196.85999999999999</v>
      </c>
      <c r="AB377" s="43">
        <f t="shared" si="49"/>
        <v>208.44</v>
      </c>
      <c r="AC377" s="43">
        <f t="shared" si="49"/>
        <v>115.8</v>
      </c>
      <c r="AD377" s="43">
        <f t="shared" si="47"/>
        <v>173.7</v>
      </c>
      <c r="AE377" s="43">
        <f t="shared" si="49"/>
        <v>115.8</v>
      </c>
      <c r="AF377" s="43">
        <f t="shared" si="49"/>
        <v>115.8</v>
      </c>
      <c r="AG377" s="43">
        <f t="shared" si="48"/>
        <v>115.8</v>
      </c>
      <c r="AH377" s="43"/>
      <c r="AI377" s="26"/>
      <c r="AJ377" s="26"/>
      <c r="AK377" s="26"/>
      <c r="AL377" s="24"/>
      <c r="AM377" s="24"/>
      <c r="AN377" s="24"/>
      <c r="AO377" s="24"/>
      <c r="AP377" s="24"/>
    </row>
    <row r="378" spans="1:42" x14ac:dyDescent="0.25">
      <c r="A378" s="3"/>
      <c r="B378" s="6">
        <v>365</v>
      </c>
      <c r="C378" s="71">
        <f>IFERROR(VLOOKUP($B378,$P$14:$V$514,5,0),"")</f>
        <v>70250</v>
      </c>
      <c r="D378" s="68" t="str">
        <f>IFERROR(VLOOKUP($B378,$P$14:$V$514,4,0),"")</f>
        <v>Radiology</v>
      </c>
      <c r="E378" s="71" t="str">
        <f>IFERROR(VLOOKUP($B378,$P$14:$V$514,6,0),"")</f>
        <v>Xray Skull 2 Views - Radiologist Read</v>
      </c>
      <c r="F378" s="70">
        <f>IFERROR(VLOOKUP($B378,$P$14:$V$514,7,0),"")</f>
        <v>21.6</v>
      </c>
      <c r="G378" s="70">
        <f t="shared" si="44"/>
        <v>21.6</v>
      </c>
      <c r="H378" s="69">
        <f t="shared" si="45"/>
        <v>21.6</v>
      </c>
      <c r="I378" s="69">
        <f>IFERROR(VLOOKUP(B378,$P$14:$AH$514,VLOOKUP(I$11,$M$13:$N$23,2,0),0),"")</f>
        <v>19.87</v>
      </c>
      <c r="J378" s="5"/>
      <c r="K378" s="5"/>
      <c r="L378" s="5"/>
      <c r="M378" s="24"/>
      <c r="N378" s="24"/>
      <c r="O378" s="24"/>
      <c r="P378" s="44">
        <f>IFERROR(RANK(Q378,$Q$14:$Q$514,1),"")</f>
        <v>365</v>
      </c>
      <c r="Q378" s="39">
        <f t="shared" si="46"/>
        <v>1.0037799999999999</v>
      </c>
      <c r="R378" s="41"/>
      <c r="S378" s="41" t="s">
        <v>528</v>
      </c>
      <c r="T378" s="41">
        <v>70250</v>
      </c>
      <c r="U378" s="41" t="s">
        <v>379</v>
      </c>
      <c r="V378" s="41">
        <v>21.6</v>
      </c>
      <c r="W378" s="42">
        <v>19.87</v>
      </c>
      <c r="X378" s="42">
        <v>18.36</v>
      </c>
      <c r="Y378" s="42">
        <v>20.52</v>
      </c>
      <c r="Z378" s="42">
        <v>20.52</v>
      </c>
      <c r="AA378" s="43">
        <f t="shared" si="50"/>
        <v>18.36</v>
      </c>
      <c r="AB378" s="43">
        <f t="shared" si="49"/>
        <v>19.440000000000001</v>
      </c>
      <c r="AC378" s="43">
        <f t="shared" si="49"/>
        <v>10.8</v>
      </c>
      <c r="AD378" s="43">
        <f t="shared" si="47"/>
        <v>16.200000000000003</v>
      </c>
      <c r="AE378" s="43">
        <f t="shared" si="49"/>
        <v>10.8</v>
      </c>
      <c r="AF378" s="43">
        <f t="shared" si="49"/>
        <v>10.8</v>
      </c>
      <c r="AG378" s="43">
        <f t="shared" si="48"/>
        <v>10.8</v>
      </c>
      <c r="AH378" s="43"/>
      <c r="AI378" s="26"/>
      <c r="AJ378" s="26"/>
      <c r="AK378" s="26"/>
      <c r="AL378" s="24"/>
      <c r="AM378" s="24"/>
      <c r="AN378" s="24"/>
      <c r="AO378" s="24"/>
      <c r="AP378" s="24"/>
    </row>
    <row r="379" spans="1:42" x14ac:dyDescent="0.25">
      <c r="A379" s="3"/>
      <c r="B379" s="6">
        <v>366</v>
      </c>
      <c r="C379" s="71">
        <f>IFERROR(VLOOKUP($B379,$P$14:$V$514,5,0),"")</f>
        <v>70250</v>
      </c>
      <c r="D379" s="68" t="str">
        <f>IFERROR(VLOOKUP($B379,$P$14:$V$514,4,0),"")</f>
        <v>Radiology</v>
      </c>
      <c r="E379" s="71" t="str">
        <f>IFERROR(VLOOKUP($B379,$P$14:$V$514,6,0),"")</f>
        <v>Xray Skull 3 Views</v>
      </c>
      <c r="F379" s="70">
        <f>IFERROR(VLOOKUP($B379,$P$14:$V$514,7,0),"")</f>
        <v>309.45</v>
      </c>
      <c r="G379" s="70">
        <f t="shared" si="44"/>
        <v>309.45</v>
      </c>
      <c r="H379" s="69">
        <f t="shared" si="45"/>
        <v>309.45</v>
      </c>
      <c r="I379" s="69">
        <f>IFERROR(VLOOKUP(B379,$P$14:$AH$514,VLOOKUP(I$11,$M$13:$N$23,2,0),0),"")</f>
        <v>284.69</v>
      </c>
      <c r="J379" s="5"/>
      <c r="K379" s="5"/>
      <c r="L379" s="5"/>
      <c r="M379" s="24"/>
      <c r="N379" s="24"/>
      <c r="O379" s="24"/>
      <c r="P379" s="44">
        <f>IFERROR(RANK(Q379,$Q$14:$Q$514,1),"")</f>
        <v>366</v>
      </c>
      <c r="Q379" s="39">
        <f t="shared" si="46"/>
        <v>1.00379</v>
      </c>
      <c r="R379" s="41"/>
      <c r="S379" s="41" t="s">
        <v>528</v>
      </c>
      <c r="T379" s="41">
        <v>70250</v>
      </c>
      <c r="U379" s="41" t="s">
        <v>380</v>
      </c>
      <c r="V379" s="41">
        <v>309.45</v>
      </c>
      <c r="W379" s="42">
        <v>284.69</v>
      </c>
      <c r="X379" s="42">
        <v>263.03249999999997</v>
      </c>
      <c r="Y379" s="42">
        <v>293.97749999999996</v>
      </c>
      <c r="Z379" s="42">
        <v>293.97749999999996</v>
      </c>
      <c r="AA379" s="43">
        <f t="shared" si="50"/>
        <v>263.03249999999997</v>
      </c>
      <c r="AB379" s="43">
        <f t="shared" si="49"/>
        <v>278.505</v>
      </c>
      <c r="AC379" s="43">
        <f t="shared" si="49"/>
        <v>154.72499999999999</v>
      </c>
      <c r="AD379" s="43">
        <f t="shared" si="47"/>
        <v>232.08749999999998</v>
      </c>
      <c r="AE379" s="43">
        <f t="shared" si="49"/>
        <v>154.72499999999999</v>
      </c>
      <c r="AF379" s="43">
        <f t="shared" si="49"/>
        <v>154.72499999999999</v>
      </c>
      <c r="AG379" s="43">
        <f t="shared" si="48"/>
        <v>154.72499999999999</v>
      </c>
      <c r="AH379" s="43"/>
      <c r="AI379" s="26"/>
      <c r="AJ379" s="26"/>
      <c r="AK379" s="26"/>
      <c r="AL379" s="24"/>
      <c r="AM379" s="24"/>
      <c r="AN379" s="24"/>
      <c r="AO379" s="24"/>
      <c r="AP379" s="24"/>
    </row>
    <row r="380" spans="1:42" x14ac:dyDescent="0.25">
      <c r="A380" s="3"/>
      <c r="B380" s="6">
        <v>367</v>
      </c>
      <c r="C380" s="71">
        <f>IFERROR(VLOOKUP($B380,$P$14:$V$514,5,0),"")</f>
        <v>70250</v>
      </c>
      <c r="D380" s="68" t="str">
        <f>IFERROR(VLOOKUP($B380,$P$14:$V$514,4,0),"")</f>
        <v>Radiology</v>
      </c>
      <c r="E380" s="71" t="str">
        <f>IFERROR(VLOOKUP($B380,$P$14:$V$514,6,0),"")</f>
        <v>Xray Skull 3 Views - Radiologist Read</v>
      </c>
      <c r="F380" s="70">
        <f>IFERROR(VLOOKUP($B380,$P$14:$V$514,7,0),"")</f>
        <v>32.4</v>
      </c>
      <c r="G380" s="70">
        <f t="shared" si="44"/>
        <v>32.4</v>
      </c>
      <c r="H380" s="69">
        <f t="shared" si="45"/>
        <v>32.4</v>
      </c>
      <c r="I380" s="69">
        <f>IFERROR(VLOOKUP(B380,$P$14:$AH$514,VLOOKUP(I$11,$M$13:$N$23,2,0),0),"")</f>
        <v>29.81</v>
      </c>
      <c r="J380" s="5"/>
      <c r="K380" s="5"/>
      <c r="L380" s="5"/>
      <c r="M380" s="24"/>
      <c r="N380" s="24"/>
      <c r="O380" s="24"/>
      <c r="P380" s="44">
        <f>IFERROR(RANK(Q380,$Q$14:$Q$514,1),"")</f>
        <v>367</v>
      </c>
      <c r="Q380" s="39">
        <f t="shared" si="46"/>
        <v>1.0038</v>
      </c>
      <c r="R380" s="41"/>
      <c r="S380" s="41" t="s">
        <v>528</v>
      </c>
      <c r="T380" s="41">
        <v>70250</v>
      </c>
      <c r="U380" s="41" t="s">
        <v>381</v>
      </c>
      <c r="V380" s="41">
        <v>32.4</v>
      </c>
      <c r="W380" s="42">
        <v>29.81</v>
      </c>
      <c r="X380" s="42">
        <v>27.54</v>
      </c>
      <c r="Y380" s="42">
        <v>30.779999999999998</v>
      </c>
      <c r="Z380" s="42">
        <v>30.779999999999998</v>
      </c>
      <c r="AA380" s="43">
        <f t="shared" si="50"/>
        <v>27.54</v>
      </c>
      <c r="AB380" s="43">
        <f t="shared" si="49"/>
        <v>29.16</v>
      </c>
      <c r="AC380" s="43">
        <f t="shared" si="49"/>
        <v>16.2</v>
      </c>
      <c r="AD380" s="43">
        <f t="shared" si="47"/>
        <v>24.299999999999997</v>
      </c>
      <c r="AE380" s="43">
        <f t="shared" si="49"/>
        <v>16.2</v>
      </c>
      <c r="AF380" s="43">
        <f t="shared" si="49"/>
        <v>16.2</v>
      </c>
      <c r="AG380" s="43">
        <f t="shared" si="48"/>
        <v>16.2</v>
      </c>
      <c r="AH380" s="43"/>
      <c r="AI380" s="26"/>
      <c r="AJ380" s="26"/>
      <c r="AK380" s="26"/>
      <c r="AL380" s="24"/>
      <c r="AM380" s="24"/>
      <c r="AN380" s="24"/>
      <c r="AO380" s="24"/>
      <c r="AP380" s="24"/>
    </row>
    <row r="381" spans="1:42" x14ac:dyDescent="0.25">
      <c r="A381" s="3"/>
      <c r="B381" s="6">
        <v>368</v>
      </c>
      <c r="C381" s="71">
        <f>IFERROR(VLOOKUP($B381,$P$14:$V$514,5,0),"")</f>
        <v>70260</v>
      </c>
      <c r="D381" s="68" t="str">
        <f>IFERROR(VLOOKUP($B381,$P$14:$V$514,4,0),"")</f>
        <v>Radiology</v>
      </c>
      <c r="E381" s="71" t="str">
        <f>IFERROR(VLOOKUP($B381,$P$14:$V$514,6,0),"")</f>
        <v>Xray Skull 4 or more Views</v>
      </c>
      <c r="F381" s="70">
        <f>IFERROR(VLOOKUP($B381,$P$14:$V$514,7,0),"")</f>
        <v>451</v>
      </c>
      <c r="G381" s="70">
        <f t="shared" si="44"/>
        <v>451</v>
      </c>
      <c r="H381" s="69">
        <f t="shared" si="45"/>
        <v>451</v>
      </c>
      <c r="I381" s="69">
        <f>IFERROR(VLOOKUP(B381,$P$14:$AH$514,VLOOKUP(I$11,$M$13:$N$23,2,0),0),"")</f>
        <v>419.92</v>
      </c>
      <c r="J381" s="5"/>
      <c r="K381" s="5"/>
      <c r="L381" s="5"/>
      <c r="M381" s="24"/>
      <c r="N381" s="24"/>
      <c r="O381" s="24"/>
      <c r="P381" s="44">
        <f>IFERROR(RANK(Q381,$Q$14:$Q$514,1),"")</f>
        <v>368</v>
      </c>
      <c r="Q381" s="39">
        <f t="shared" si="46"/>
        <v>1.0038100000000001</v>
      </c>
      <c r="R381" s="41"/>
      <c r="S381" s="41" t="s">
        <v>528</v>
      </c>
      <c r="T381" s="41">
        <v>70260</v>
      </c>
      <c r="U381" s="41" t="s">
        <v>382</v>
      </c>
      <c r="V381" s="41">
        <v>451</v>
      </c>
      <c r="W381" s="42">
        <v>419.92</v>
      </c>
      <c r="X381" s="42">
        <v>383.34999999999997</v>
      </c>
      <c r="Y381" s="42">
        <v>428.45</v>
      </c>
      <c r="Z381" s="42">
        <v>428.45</v>
      </c>
      <c r="AA381" s="43">
        <f t="shared" si="50"/>
        <v>383.34999999999997</v>
      </c>
      <c r="AB381" s="43">
        <f t="shared" si="49"/>
        <v>405.90000000000003</v>
      </c>
      <c r="AC381" s="43">
        <f t="shared" si="49"/>
        <v>225.5</v>
      </c>
      <c r="AD381" s="43">
        <f t="shared" si="47"/>
        <v>338.25</v>
      </c>
      <c r="AE381" s="43">
        <f t="shared" si="49"/>
        <v>225.5</v>
      </c>
      <c r="AF381" s="43">
        <f t="shared" si="49"/>
        <v>225.5</v>
      </c>
      <c r="AG381" s="43">
        <f t="shared" si="48"/>
        <v>225.5</v>
      </c>
      <c r="AH381" s="43"/>
      <c r="AI381" s="26"/>
      <c r="AJ381" s="26"/>
      <c r="AK381" s="26"/>
      <c r="AL381" s="24"/>
      <c r="AM381" s="24"/>
      <c r="AN381" s="24"/>
      <c r="AO381" s="24"/>
      <c r="AP381" s="24"/>
    </row>
    <row r="382" spans="1:42" x14ac:dyDescent="0.25">
      <c r="A382" s="3"/>
      <c r="B382" s="6">
        <v>369</v>
      </c>
      <c r="C382" s="71">
        <f>IFERROR(VLOOKUP($B382,$P$14:$V$514,5,0),"")</f>
        <v>70260</v>
      </c>
      <c r="D382" s="68" t="str">
        <f>IFERROR(VLOOKUP($B382,$P$14:$V$514,4,0),"")</f>
        <v>Radiology</v>
      </c>
      <c r="E382" s="71" t="str">
        <f>IFERROR(VLOOKUP($B382,$P$14:$V$514,6,0),"")</f>
        <v>Xray Skull 4 or more Views - Radiologist Read</v>
      </c>
      <c r="F382" s="70">
        <f>IFERROR(VLOOKUP($B382,$P$14:$V$514,7,0),"")</f>
        <v>43.5</v>
      </c>
      <c r="G382" s="70">
        <f t="shared" si="44"/>
        <v>43.5</v>
      </c>
      <c r="H382" s="69">
        <f t="shared" si="45"/>
        <v>43.5</v>
      </c>
      <c r="I382" s="69">
        <f>IFERROR(VLOOKUP(B382,$P$14:$AH$514,VLOOKUP(I$11,$M$13:$N$23,2,0),0),"")</f>
        <v>40.020000000000003</v>
      </c>
      <c r="J382" s="5"/>
      <c r="K382" s="5"/>
      <c r="L382" s="5"/>
      <c r="M382" s="24"/>
      <c r="N382" s="24"/>
      <c r="O382" s="24"/>
      <c r="P382" s="44">
        <f>IFERROR(RANK(Q382,$Q$14:$Q$514,1),"")</f>
        <v>369</v>
      </c>
      <c r="Q382" s="39">
        <f t="shared" si="46"/>
        <v>1.0038199999999999</v>
      </c>
      <c r="R382" s="41"/>
      <c r="S382" s="41" t="s">
        <v>528</v>
      </c>
      <c r="T382" s="41">
        <v>70260</v>
      </c>
      <c r="U382" s="41" t="s">
        <v>383</v>
      </c>
      <c r="V382" s="41">
        <v>43.5</v>
      </c>
      <c r="W382" s="42">
        <v>40.020000000000003</v>
      </c>
      <c r="X382" s="42">
        <v>36.975000000000001</v>
      </c>
      <c r="Y382" s="42">
        <v>41.324999999999996</v>
      </c>
      <c r="Z382" s="42">
        <v>41.324999999999996</v>
      </c>
      <c r="AA382" s="43">
        <f t="shared" si="50"/>
        <v>36.975000000000001</v>
      </c>
      <c r="AB382" s="43">
        <f t="shared" si="49"/>
        <v>39.15</v>
      </c>
      <c r="AC382" s="43">
        <f t="shared" si="49"/>
        <v>21.75</v>
      </c>
      <c r="AD382" s="43">
        <f t="shared" si="47"/>
        <v>32.625</v>
      </c>
      <c r="AE382" s="43">
        <f t="shared" si="49"/>
        <v>21.75</v>
      </c>
      <c r="AF382" s="43">
        <f t="shared" si="49"/>
        <v>21.75</v>
      </c>
      <c r="AG382" s="43">
        <f t="shared" si="48"/>
        <v>21.75</v>
      </c>
      <c r="AH382" s="43"/>
      <c r="AI382" s="26"/>
      <c r="AJ382" s="26"/>
      <c r="AK382" s="26"/>
      <c r="AL382" s="24"/>
      <c r="AM382" s="24"/>
      <c r="AN382" s="24"/>
      <c r="AO382" s="24"/>
      <c r="AP382" s="24"/>
    </row>
    <row r="383" spans="1:42" x14ac:dyDescent="0.25">
      <c r="A383" s="3"/>
      <c r="B383" s="6">
        <v>370</v>
      </c>
      <c r="C383" s="71">
        <f>IFERROR(VLOOKUP($B383,$P$14:$V$514,5,0),"")</f>
        <v>70100</v>
      </c>
      <c r="D383" s="68" t="str">
        <f>IFERROR(VLOOKUP($B383,$P$14:$V$514,4,0),"")</f>
        <v>Radiology</v>
      </c>
      <c r="E383" s="71" t="str">
        <f>IFERROR(VLOOKUP($B383,$P$14:$V$514,6,0),"")</f>
        <v>Xray Mandible Left 3 Views</v>
      </c>
      <c r="F383" s="70">
        <f>IFERROR(VLOOKUP($B383,$P$14:$V$514,7,0),"")</f>
        <v>217.05</v>
      </c>
      <c r="G383" s="70">
        <f t="shared" si="44"/>
        <v>217.05</v>
      </c>
      <c r="H383" s="69">
        <f t="shared" si="45"/>
        <v>217.05</v>
      </c>
      <c r="I383" s="69">
        <f>IFERROR(VLOOKUP(B383,$P$14:$AH$514,VLOOKUP(I$11,$M$13:$N$23,2,0),0),"")</f>
        <v>182.32</v>
      </c>
      <c r="J383" s="5"/>
      <c r="K383" s="5"/>
      <c r="L383" s="5"/>
      <c r="M383" s="24"/>
      <c r="N383" s="24"/>
      <c r="O383" s="24"/>
      <c r="P383" s="44">
        <f>IFERROR(RANK(Q383,$Q$14:$Q$514,1),"")</f>
        <v>370</v>
      </c>
      <c r="Q383" s="39">
        <f t="shared" si="46"/>
        <v>1.00383</v>
      </c>
      <c r="R383" s="41"/>
      <c r="S383" s="41" t="s">
        <v>528</v>
      </c>
      <c r="T383" s="41">
        <v>70100</v>
      </c>
      <c r="U383" s="41" t="s">
        <v>384</v>
      </c>
      <c r="V383" s="41">
        <v>217.05</v>
      </c>
      <c r="W383" s="42">
        <v>182.32</v>
      </c>
      <c r="X383" s="42">
        <v>184.49250000000001</v>
      </c>
      <c r="Y383" s="42">
        <v>206.19749999999999</v>
      </c>
      <c r="Z383" s="42">
        <v>206.19749999999999</v>
      </c>
      <c r="AA383" s="43">
        <f t="shared" si="50"/>
        <v>184.49250000000001</v>
      </c>
      <c r="AB383" s="43">
        <f t="shared" si="49"/>
        <v>195.34500000000003</v>
      </c>
      <c r="AC383" s="43">
        <f t="shared" si="49"/>
        <v>108.52500000000001</v>
      </c>
      <c r="AD383" s="43">
        <f t="shared" si="47"/>
        <v>162.78750000000002</v>
      </c>
      <c r="AE383" s="43">
        <f t="shared" si="49"/>
        <v>108.52500000000001</v>
      </c>
      <c r="AF383" s="43">
        <f t="shared" si="49"/>
        <v>108.52500000000001</v>
      </c>
      <c r="AG383" s="43">
        <f t="shared" si="48"/>
        <v>108.52500000000001</v>
      </c>
      <c r="AH383" s="43"/>
      <c r="AI383" s="26"/>
      <c r="AJ383" s="26"/>
      <c r="AK383" s="26"/>
      <c r="AL383" s="24"/>
      <c r="AM383" s="24"/>
      <c r="AN383" s="24"/>
      <c r="AO383" s="24"/>
      <c r="AP383" s="24"/>
    </row>
    <row r="384" spans="1:42" x14ac:dyDescent="0.25">
      <c r="A384" s="3"/>
      <c r="B384" s="6">
        <v>371</v>
      </c>
      <c r="C384" s="71">
        <f>IFERROR(VLOOKUP($B384,$P$14:$V$514,5,0),"")</f>
        <v>70100</v>
      </c>
      <c r="D384" s="68" t="str">
        <f>IFERROR(VLOOKUP($B384,$P$14:$V$514,4,0),"")</f>
        <v>Radiology</v>
      </c>
      <c r="E384" s="71" t="str">
        <f>IFERROR(VLOOKUP($B384,$P$14:$V$514,6,0),"")</f>
        <v>Xray Mandible Left 3 Views - Radiologist Read</v>
      </c>
      <c r="F384" s="70">
        <f>IFERROR(VLOOKUP($B384,$P$14:$V$514,7,0),"")</f>
        <v>21.6</v>
      </c>
      <c r="G384" s="70">
        <f t="shared" si="44"/>
        <v>21.6</v>
      </c>
      <c r="H384" s="69">
        <f t="shared" si="45"/>
        <v>21.6</v>
      </c>
      <c r="I384" s="69">
        <f>IFERROR(VLOOKUP(B384,$P$14:$AH$514,VLOOKUP(I$11,$M$13:$N$23,2,0),0),"")</f>
        <v>19.87</v>
      </c>
      <c r="J384" s="5"/>
      <c r="K384" s="5"/>
      <c r="L384" s="5"/>
      <c r="M384" s="24"/>
      <c r="N384" s="24"/>
      <c r="O384" s="24"/>
      <c r="P384" s="44">
        <f>IFERROR(RANK(Q384,$Q$14:$Q$514,1),"")</f>
        <v>371</v>
      </c>
      <c r="Q384" s="39">
        <f t="shared" si="46"/>
        <v>1.0038400000000001</v>
      </c>
      <c r="R384" s="41"/>
      <c r="S384" s="41" t="s">
        <v>528</v>
      </c>
      <c r="T384" s="41">
        <v>70100</v>
      </c>
      <c r="U384" s="41" t="s">
        <v>385</v>
      </c>
      <c r="V384" s="41">
        <v>21.6</v>
      </c>
      <c r="W384" s="42">
        <v>19.87</v>
      </c>
      <c r="X384" s="42">
        <v>18.36</v>
      </c>
      <c r="Y384" s="42">
        <v>20.52</v>
      </c>
      <c r="Z384" s="42">
        <v>20.52</v>
      </c>
      <c r="AA384" s="43">
        <f t="shared" si="50"/>
        <v>18.36</v>
      </c>
      <c r="AB384" s="43">
        <f t="shared" si="49"/>
        <v>19.440000000000001</v>
      </c>
      <c r="AC384" s="43">
        <f t="shared" si="49"/>
        <v>10.8</v>
      </c>
      <c r="AD384" s="43">
        <f t="shared" si="47"/>
        <v>16.200000000000003</v>
      </c>
      <c r="AE384" s="43">
        <f t="shared" si="49"/>
        <v>10.8</v>
      </c>
      <c r="AF384" s="43">
        <f t="shared" si="49"/>
        <v>10.8</v>
      </c>
      <c r="AG384" s="43">
        <f t="shared" si="48"/>
        <v>10.8</v>
      </c>
      <c r="AH384" s="43"/>
      <c r="AI384" s="26"/>
      <c r="AJ384" s="26"/>
      <c r="AK384" s="26"/>
      <c r="AL384" s="24"/>
      <c r="AM384" s="24"/>
      <c r="AN384" s="24"/>
      <c r="AO384" s="24"/>
      <c r="AP384" s="24"/>
    </row>
    <row r="385" spans="1:42" x14ac:dyDescent="0.25">
      <c r="A385" s="3"/>
      <c r="B385" s="6">
        <v>372</v>
      </c>
      <c r="C385" s="71">
        <f>IFERROR(VLOOKUP($B385,$P$14:$V$514,5,0),"")</f>
        <v>70100</v>
      </c>
      <c r="D385" s="68" t="str">
        <f>IFERROR(VLOOKUP($B385,$P$14:$V$514,4,0),"")</f>
        <v>Radiology</v>
      </c>
      <c r="E385" s="71" t="str">
        <f>IFERROR(VLOOKUP($B385,$P$14:$V$514,6,0),"")</f>
        <v>Xray Mandible Right 3 Views</v>
      </c>
      <c r="F385" s="70">
        <f>IFERROR(VLOOKUP($B385,$P$14:$V$514,7,0),"")</f>
        <v>217.05</v>
      </c>
      <c r="G385" s="70">
        <f t="shared" si="44"/>
        <v>217.05</v>
      </c>
      <c r="H385" s="69">
        <f t="shared" si="45"/>
        <v>217.05</v>
      </c>
      <c r="I385" s="69">
        <f>IFERROR(VLOOKUP(B385,$P$14:$AH$514,VLOOKUP(I$11,$M$13:$N$23,2,0),0),"")</f>
        <v>182.32</v>
      </c>
      <c r="J385" s="5"/>
      <c r="K385" s="5"/>
      <c r="L385" s="5"/>
      <c r="M385" s="24"/>
      <c r="N385" s="24"/>
      <c r="O385" s="24"/>
      <c r="P385" s="44">
        <f>IFERROR(RANK(Q385,$Q$14:$Q$514,1),"")</f>
        <v>372</v>
      </c>
      <c r="Q385" s="39">
        <f t="shared" si="46"/>
        <v>1.0038499999999999</v>
      </c>
      <c r="R385" s="41"/>
      <c r="S385" s="41" t="s">
        <v>528</v>
      </c>
      <c r="T385" s="41">
        <v>70100</v>
      </c>
      <c r="U385" s="41" t="s">
        <v>386</v>
      </c>
      <c r="V385" s="41">
        <v>217.05</v>
      </c>
      <c r="W385" s="42">
        <v>182.32</v>
      </c>
      <c r="X385" s="42">
        <v>184.49250000000001</v>
      </c>
      <c r="Y385" s="42">
        <v>206.19749999999999</v>
      </c>
      <c r="Z385" s="42">
        <v>206.19749999999999</v>
      </c>
      <c r="AA385" s="43">
        <f t="shared" si="50"/>
        <v>184.49250000000001</v>
      </c>
      <c r="AB385" s="43">
        <f t="shared" si="49"/>
        <v>195.34500000000003</v>
      </c>
      <c r="AC385" s="43">
        <f t="shared" si="49"/>
        <v>108.52500000000001</v>
      </c>
      <c r="AD385" s="43">
        <f t="shared" si="47"/>
        <v>162.78750000000002</v>
      </c>
      <c r="AE385" s="43">
        <f t="shared" si="49"/>
        <v>108.52500000000001</v>
      </c>
      <c r="AF385" s="43">
        <f t="shared" si="49"/>
        <v>108.52500000000001</v>
      </c>
      <c r="AG385" s="43">
        <f t="shared" si="48"/>
        <v>108.52500000000001</v>
      </c>
      <c r="AH385" s="43"/>
      <c r="AI385" s="26"/>
      <c r="AJ385" s="26"/>
      <c r="AK385" s="26"/>
      <c r="AL385" s="24"/>
      <c r="AM385" s="24"/>
      <c r="AN385" s="24"/>
      <c r="AO385" s="24"/>
      <c r="AP385" s="24"/>
    </row>
    <row r="386" spans="1:42" x14ac:dyDescent="0.25">
      <c r="A386" s="3"/>
      <c r="B386" s="6">
        <v>373</v>
      </c>
      <c r="C386" s="71">
        <f>IFERROR(VLOOKUP($B386,$P$14:$V$514,5,0),"")</f>
        <v>70100</v>
      </c>
      <c r="D386" s="68" t="str">
        <f>IFERROR(VLOOKUP($B386,$P$14:$V$514,4,0),"")</f>
        <v>Radiology</v>
      </c>
      <c r="E386" s="71" t="str">
        <f>IFERROR(VLOOKUP($B386,$P$14:$V$514,6,0),"")</f>
        <v>Xray Mandible Right 3 Views - Radiologist Read</v>
      </c>
      <c r="F386" s="70">
        <f>IFERROR(VLOOKUP($B386,$P$14:$V$514,7,0),"")</f>
        <v>21.6</v>
      </c>
      <c r="G386" s="70">
        <f t="shared" si="44"/>
        <v>21.6</v>
      </c>
      <c r="H386" s="69">
        <f t="shared" si="45"/>
        <v>21.6</v>
      </c>
      <c r="I386" s="69">
        <f>IFERROR(VLOOKUP(B386,$P$14:$AH$514,VLOOKUP(I$11,$M$13:$N$23,2,0),0),"")</f>
        <v>19.87</v>
      </c>
      <c r="J386" s="5"/>
      <c r="K386" s="5"/>
      <c r="L386" s="5"/>
      <c r="M386" s="24"/>
      <c r="N386" s="24"/>
      <c r="O386" s="24"/>
      <c r="P386" s="44">
        <f>IFERROR(RANK(Q386,$Q$14:$Q$514,1),"")</f>
        <v>373</v>
      </c>
      <c r="Q386" s="39">
        <f t="shared" si="46"/>
        <v>1.00386</v>
      </c>
      <c r="R386" s="41"/>
      <c r="S386" s="41" t="s">
        <v>528</v>
      </c>
      <c r="T386" s="41">
        <v>70100</v>
      </c>
      <c r="U386" s="41" t="s">
        <v>387</v>
      </c>
      <c r="V386" s="41">
        <v>21.6</v>
      </c>
      <c r="W386" s="42">
        <v>19.87</v>
      </c>
      <c r="X386" s="42">
        <v>18.36</v>
      </c>
      <c r="Y386" s="42">
        <v>20.52</v>
      </c>
      <c r="Z386" s="42">
        <v>20.52</v>
      </c>
      <c r="AA386" s="43">
        <f t="shared" si="50"/>
        <v>18.36</v>
      </c>
      <c r="AB386" s="43">
        <f t="shared" si="49"/>
        <v>19.440000000000001</v>
      </c>
      <c r="AC386" s="43">
        <f t="shared" si="49"/>
        <v>10.8</v>
      </c>
      <c r="AD386" s="43">
        <f t="shared" si="47"/>
        <v>16.200000000000003</v>
      </c>
      <c r="AE386" s="43">
        <f t="shared" si="49"/>
        <v>10.8</v>
      </c>
      <c r="AF386" s="43">
        <f t="shared" si="49"/>
        <v>10.8</v>
      </c>
      <c r="AG386" s="43">
        <f t="shared" si="48"/>
        <v>10.8</v>
      </c>
      <c r="AH386" s="43"/>
      <c r="AI386" s="26"/>
      <c r="AJ386" s="26"/>
      <c r="AK386" s="26"/>
      <c r="AL386" s="24"/>
      <c r="AM386" s="24"/>
      <c r="AN386" s="24"/>
      <c r="AO386" s="24"/>
      <c r="AP386" s="24"/>
    </row>
    <row r="387" spans="1:42" x14ac:dyDescent="0.25">
      <c r="A387" s="3"/>
      <c r="B387" s="6">
        <v>374</v>
      </c>
      <c r="C387" s="71">
        <f>IFERROR(VLOOKUP($B387,$P$14:$V$514,5,0),"")</f>
        <v>70110</v>
      </c>
      <c r="D387" s="68" t="str">
        <f>IFERROR(VLOOKUP($B387,$P$14:$V$514,4,0),"")</f>
        <v>Radiology</v>
      </c>
      <c r="E387" s="71" t="str">
        <f>IFERROR(VLOOKUP($B387,$P$14:$V$514,6,0),"")</f>
        <v>Xray Mandible Complete Min. 4 Views</v>
      </c>
      <c r="F387" s="70">
        <f>IFERROR(VLOOKUP($B387,$P$14:$V$514,7,0),"")</f>
        <v>361.05</v>
      </c>
      <c r="G387" s="70">
        <f t="shared" si="44"/>
        <v>361.05</v>
      </c>
      <c r="H387" s="69">
        <f t="shared" si="45"/>
        <v>361.05</v>
      </c>
      <c r="I387" s="69">
        <f>IFERROR(VLOOKUP(B387,$P$14:$AH$514,VLOOKUP(I$11,$M$13:$N$23,2,0),0),"")</f>
        <v>332.17</v>
      </c>
      <c r="J387" s="5"/>
      <c r="K387" s="5"/>
      <c r="L387" s="5"/>
      <c r="M387" s="24"/>
      <c r="N387" s="24"/>
      <c r="O387" s="24"/>
      <c r="P387" s="44">
        <f>IFERROR(RANK(Q387,$Q$14:$Q$514,1),"")</f>
        <v>374</v>
      </c>
      <c r="Q387" s="39">
        <f t="shared" si="46"/>
        <v>1.00387</v>
      </c>
      <c r="R387" s="41"/>
      <c r="S387" s="41" t="s">
        <v>528</v>
      </c>
      <c r="T387" s="41">
        <v>70110</v>
      </c>
      <c r="U387" s="41" t="s">
        <v>388</v>
      </c>
      <c r="V387" s="41">
        <v>361.05</v>
      </c>
      <c r="W387" s="42">
        <v>332.17</v>
      </c>
      <c r="X387" s="42">
        <v>306.89249999999998</v>
      </c>
      <c r="Y387" s="42">
        <v>342.9975</v>
      </c>
      <c r="Z387" s="42">
        <v>342.9975</v>
      </c>
      <c r="AA387" s="43">
        <f t="shared" si="50"/>
        <v>306.89249999999998</v>
      </c>
      <c r="AB387" s="43">
        <f t="shared" si="49"/>
        <v>324.94499999999999</v>
      </c>
      <c r="AC387" s="43">
        <f t="shared" si="49"/>
        <v>180.52500000000001</v>
      </c>
      <c r="AD387" s="43">
        <f t="shared" si="47"/>
        <v>270.78750000000002</v>
      </c>
      <c r="AE387" s="43">
        <f t="shared" si="49"/>
        <v>180.52500000000001</v>
      </c>
      <c r="AF387" s="43">
        <f t="shared" si="49"/>
        <v>180.52500000000001</v>
      </c>
      <c r="AG387" s="43">
        <f t="shared" si="48"/>
        <v>180.52500000000001</v>
      </c>
      <c r="AH387" s="43"/>
      <c r="AI387" s="26"/>
      <c r="AJ387" s="26"/>
      <c r="AK387" s="26"/>
      <c r="AL387" s="24"/>
      <c r="AM387" s="24"/>
      <c r="AN387" s="24"/>
      <c r="AO387" s="24"/>
      <c r="AP387" s="24"/>
    </row>
    <row r="388" spans="1:42" x14ac:dyDescent="0.25">
      <c r="A388" s="3"/>
      <c r="B388" s="6">
        <v>375</v>
      </c>
      <c r="C388" s="71">
        <f>IFERROR(VLOOKUP($B388,$P$14:$V$514,5,0),"")</f>
        <v>70110</v>
      </c>
      <c r="D388" s="68" t="str">
        <f>IFERROR(VLOOKUP($B388,$P$14:$V$514,4,0),"")</f>
        <v>Radiology</v>
      </c>
      <c r="E388" s="71" t="str">
        <f>IFERROR(VLOOKUP($B388,$P$14:$V$514,6,0),"")</f>
        <v>Xray Mandible Complte Min. 4 Views - Radiologist Read</v>
      </c>
      <c r="F388" s="70">
        <f>IFERROR(VLOOKUP($B388,$P$14:$V$514,7,0),"")</f>
        <v>43.5</v>
      </c>
      <c r="G388" s="70">
        <f t="shared" si="44"/>
        <v>43.5</v>
      </c>
      <c r="H388" s="69">
        <f t="shared" si="45"/>
        <v>43.5</v>
      </c>
      <c r="I388" s="69">
        <f>IFERROR(VLOOKUP(B388,$P$14:$AH$514,VLOOKUP(I$11,$M$13:$N$23,2,0),0),"")</f>
        <v>40.020000000000003</v>
      </c>
      <c r="J388" s="5"/>
      <c r="K388" s="5"/>
      <c r="L388" s="5"/>
      <c r="M388" s="24"/>
      <c r="N388" s="24"/>
      <c r="O388" s="24"/>
      <c r="P388" s="44">
        <f>IFERROR(RANK(Q388,$Q$14:$Q$514,1),"")</f>
        <v>375</v>
      </c>
      <c r="Q388" s="39">
        <f t="shared" si="46"/>
        <v>1.0038800000000001</v>
      </c>
      <c r="R388" s="41"/>
      <c r="S388" s="41" t="s">
        <v>528</v>
      </c>
      <c r="T388" s="41">
        <v>70110</v>
      </c>
      <c r="U388" s="41" t="s">
        <v>389</v>
      </c>
      <c r="V388" s="41">
        <v>43.5</v>
      </c>
      <c r="W388" s="42">
        <v>40.020000000000003</v>
      </c>
      <c r="X388" s="42">
        <v>36.975000000000001</v>
      </c>
      <c r="Y388" s="42">
        <v>41.324999999999996</v>
      </c>
      <c r="Z388" s="42">
        <v>41.324999999999996</v>
      </c>
      <c r="AA388" s="43">
        <f t="shared" si="50"/>
        <v>36.975000000000001</v>
      </c>
      <c r="AB388" s="43">
        <f t="shared" si="49"/>
        <v>39.15</v>
      </c>
      <c r="AC388" s="43">
        <f t="shared" si="49"/>
        <v>21.75</v>
      </c>
      <c r="AD388" s="43">
        <f t="shared" si="47"/>
        <v>32.625</v>
      </c>
      <c r="AE388" s="43">
        <f t="shared" si="49"/>
        <v>21.75</v>
      </c>
      <c r="AF388" s="43">
        <f t="shared" si="49"/>
        <v>21.75</v>
      </c>
      <c r="AG388" s="43">
        <f t="shared" si="48"/>
        <v>21.75</v>
      </c>
      <c r="AH388" s="43"/>
      <c r="AI388" s="26"/>
      <c r="AJ388" s="26"/>
      <c r="AK388" s="26"/>
      <c r="AL388" s="24"/>
      <c r="AM388" s="24"/>
      <c r="AN388" s="24"/>
      <c r="AO388" s="24"/>
      <c r="AP388" s="24"/>
    </row>
    <row r="389" spans="1:42" x14ac:dyDescent="0.25">
      <c r="A389" s="3"/>
      <c r="B389" s="6">
        <v>376</v>
      </c>
      <c r="C389" s="71">
        <f>IFERROR(VLOOKUP($B389,$P$14:$V$514,5,0),"")</f>
        <v>70200</v>
      </c>
      <c r="D389" s="68" t="str">
        <f>IFERROR(VLOOKUP($B389,$P$14:$V$514,4,0),"")</f>
        <v>Radiology</v>
      </c>
      <c r="E389" s="71" t="str">
        <f>IFERROR(VLOOKUP($B389,$P$14:$V$514,6,0),"")</f>
        <v>Xray Orbits 2-3 Views</v>
      </c>
      <c r="F389" s="70">
        <f>IFERROR(VLOOKUP($B389,$P$14:$V$514,7,0),"")</f>
        <v>217.05</v>
      </c>
      <c r="G389" s="70">
        <f t="shared" si="44"/>
        <v>217.05</v>
      </c>
      <c r="H389" s="69">
        <f t="shared" si="45"/>
        <v>217.05</v>
      </c>
      <c r="I389" s="69">
        <f>IFERROR(VLOOKUP(B389,$P$14:$AH$514,VLOOKUP(I$11,$M$13:$N$23,2,0),0),"")</f>
        <v>199.69</v>
      </c>
      <c r="J389" s="5"/>
      <c r="K389" s="5"/>
      <c r="L389" s="5"/>
      <c r="M389" s="24"/>
      <c r="N389" s="24"/>
      <c r="O389" s="24"/>
      <c r="P389" s="44">
        <f>IFERROR(RANK(Q389,$Q$14:$Q$514,1),"")</f>
        <v>376</v>
      </c>
      <c r="Q389" s="39">
        <f t="shared" si="46"/>
        <v>1.0038899999999999</v>
      </c>
      <c r="R389" s="41"/>
      <c r="S389" s="41" t="s">
        <v>528</v>
      </c>
      <c r="T389" s="41">
        <v>70200</v>
      </c>
      <c r="U389" s="41" t="s">
        <v>390</v>
      </c>
      <c r="V389" s="41">
        <v>217.05</v>
      </c>
      <c r="W389" s="42">
        <v>199.69</v>
      </c>
      <c r="X389" s="42">
        <v>184.49250000000001</v>
      </c>
      <c r="Y389" s="42">
        <v>206.19749999999999</v>
      </c>
      <c r="Z389" s="42">
        <v>206.19749999999999</v>
      </c>
      <c r="AA389" s="43">
        <f t="shared" si="50"/>
        <v>184.49250000000001</v>
      </c>
      <c r="AB389" s="43">
        <f t="shared" si="49"/>
        <v>195.34500000000003</v>
      </c>
      <c r="AC389" s="43">
        <f t="shared" si="49"/>
        <v>108.52500000000001</v>
      </c>
      <c r="AD389" s="43">
        <f t="shared" si="47"/>
        <v>162.78750000000002</v>
      </c>
      <c r="AE389" s="43">
        <f t="shared" si="49"/>
        <v>108.52500000000001</v>
      </c>
      <c r="AF389" s="43">
        <f t="shared" si="49"/>
        <v>108.52500000000001</v>
      </c>
      <c r="AG389" s="43">
        <f t="shared" si="48"/>
        <v>108.52500000000001</v>
      </c>
      <c r="AH389" s="43"/>
      <c r="AI389" s="26"/>
      <c r="AJ389" s="26"/>
      <c r="AK389" s="26"/>
      <c r="AL389" s="24"/>
      <c r="AM389" s="24"/>
      <c r="AN389" s="24"/>
      <c r="AO389" s="24"/>
      <c r="AP389" s="24"/>
    </row>
    <row r="390" spans="1:42" x14ac:dyDescent="0.25">
      <c r="A390" s="3"/>
      <c r="B390" s="6">
        <v>377</v>
      </c>
      <c r="C390" s="71">
        <f>IFERROR(VLOOKUP($B390,$P$14:$V$514,5,0),"")</f>
        <v>70200</v>
      </c>
      <c r="D390" s="68" t="str">
        <f>IFERROR(VLOOKUP($B390,$P$14:$V$514,4,0),"")</f>
        <v>Radiology</v>
      </c>
      <c r="E390" s="71" t="str">
        <f>IFERROR(VLOOKUP($B390,$P$14:$V$514,6,0),"")</f>
        <v>Xray Orbits 2-3 Views - Radiologist Read</v>
      </c>
      <c r="F390" s="70">
        <f>IFERROR(VLOOKUP($B390,$P$14:$V$514,7,0),"")</f>
        <v>31.5</v>
      </c>
      <c r="G390" s="70">
        <f t="shared" si="44"/>
        <v>31.5</v>
      </c>
      <c r="H390" s="69">
        <f t="shared" si="45"/>
        <v>31.5</v>
      </c>
      <c r="I390" s="69">
        <f>IFERROR(VLOOKUP(B390,$P$14:$AH$514,VLOOKUP(I$11,$M$13:$N$23,2,0),0),"")</f>
        <v>28.98</v>
      </c>
      <c r="J390" s="5"/>
      <c r="K390" s="5"/>
      <c r="L390" s="5"/>
      <c r="M390" s="24"/>
      <c r="N390" s="24"/>
      <c r="O390" s="24"/>
      <c r="P390" s="44">
        <f>IFERROR(RANK(Q390,$Q$14:$Q$514,1),"")</f>
        <v>377</v>
      </c>
      <c r="Q390" s="39">
        <f t="shared" si="46"/>
        <v>1.0039</v>
      </c>
      <c r="R390" s="41"/>
      <c r="S390" s="41" t="s">
        <v>528</v>
      </c>
      <c r="T390" s="41">
        <v>70200</v>
      </c>
      <c r="U390" s="41" t="s">
        <v>391</v>
      </c>
      <c r="V390" s="41">
        <v>31.5</v>
      </c>
      <c r="W390" s="42">
        <v>28.98</v>
      </c>
      <c r="X390" s="42">
        <v>26.774999999999999</v>
      </c>
      <c r="Y390" s="42">
        <v>29.924999999999997</v>
      </c>
      <c r="Z390" s="42">
        <v>29.924999999999997</v>
      </c>
      <c r="AA390" s="43">
        <f t="shared" si="50"/>
        <v>26.774999999999999</v>
      </c>
      <c r="AB390" s="43">
        <f t="shared" si="49"/>
        <v>28.35</v>
      </c>
      <c r="AC390" s="43">
        <f t="shared" si="49"/>
        <v>15.75</v>
      </c>
      <c r="AD390" s="43">
        <f t="shared" si="47"/>
        <v>23.625</v>
      </c>
      <c r="AE390" s="43">
        <f t="shared" si="49"/>
        <v>15.75</v>
      </c>
      <c r="AF390" s="43">
        <f t="shared" si="49"/>
        <v>15.75</v>
      </c>
      <c r="AG390" s="43">
        <f t="shared" si="48"/>
        <v>15.75</v>
      </c>
      <c r="AH390" s="43"/>
      <c r="AI390" s="26"/>
      <c r="AJ390" s="26"/>
      <c r="AK390" s="26"/>
      <c r="AL390" s="24"/>
      <c r="AM390" s="24"/>
      <c r="AN390" s="24"/>
      <c r="AO390" s="24"/>
      <c r="AP390" s="24"/>
    </row>
    <row r="391" spans="1:42" x14ac:dyDescent="0.25">
      <c r="A391" s="3"/>
      <c r="B391" s="6">
        <v>378</v>
      </c>
      <c r="C391" s="71">
        <f>IFERROR(VLOOKUP($B391,$P$14:$V$514,5,0),"")</f>
        <v>70200</v>
      </c>
      <c r="D391" s="68" t="str">
        <f>IFERROR(VLOOKUP($B391,$P$14:$V$514,4,0),"")</f>
        <v>Radiology</v>
      </c>
      <c r="E391" s="71" t="str">
        <f>IFERROR(VLOOKUP($B391,$P$14:$V$514,6,0),"")</f>
        <v>Xray Complete Min. Orbital 4 Views</v>
      </c>
      <c r="F391" s="70">
        <f>IFERROR(VLOOKUP($B391,$P$14:$V$514,7,0),"")</f>
        <v>360.5</v>
      </c>
      <c r="G391" s="70">
        <f t="shared" si="44"/>
        <v>360.5</v>
      </c>
      <c r="H391" s="69">
        <f t="shared" si="45"/>
        <v>360.5</v>
      </c>
      <c r="I391" s="69">
        <f>IFERROR(VLOOKUP(B391,$P$14:$AH$514,VLOOKUP(I$11,$M$13:$N$23,2,0),0),"")</f>
        <v>331.66</v>
      </c>
      <c r="J391" s="5"/>
      <c r="K391" s="5"/>
      <c r="L391" s="5"/>
      <c r="M391" s="24"/>
      <c r="N391" s="24"/>
      <c r="O391" s="24"/>
      <c r="P391" s="44">
        <f>IFERROR(RANK(Q391,$Q$14:$Q$514,1),"")</f>
        <v>378</v>
      </c>
      <c r="Q391" s="39">
        <f t="shared" si="46"/>
        <v>1.0039100000000001</v>
      </c>
      <c r="R391" s="41"/>
      <c r="S391" s="41" t="s">
        <v>528</v>
      </c>
      <c r="T391" s="41">
        <v>70200</v>
      </c>
      <c r="U391" s="41" t="s">
        <v>392</v>
      </c>
      <c r="V391" s="41">
        <v>360.5</v>
      </c>
      <c r="W391" s="42">
        <v>331.66</v>
      </c>
      <c r="X391" s="42">
        <v>306.42500000000001</v>
      </c>
      <c r="Y391" s="42">
        <v>342.47499999999997</v>
      </c>
      <c r="Z391" s="42">
        <v>342.47499999999997</v>
      </c>
      <c r="AA391" s="43">
        <f t="shared" si="50"/>
        <v>306.42500000000001</v>
      </c>
      <c r="AB391" s="43">
        <f t="shared" si="49"/>
        <v>324.45</v>
      </c>
      <c r="AC391" s="43">
        <f t="shared" si="49"/>
        <v>180.25</v>
      </c>
      <c r="AD391" s="43">
        <f t="shared" si="47"/>
        <v>270.375</v>
      </c>
      <c r="AE391" s="43">
        <f t="shared" si="49"/>
        <v>180.25</v>
      </c>
      <c r="AF391" s="43">
        <f t="shared" si="49"/>
        <v>180.25</v>
      </c>
      <c r="AG391" s="43">
        <f t="shared" si="48"/>
        <v>180.25</v>
      </c>
      <c r="AH391" s="43"/>
      <c r="AI391" s="26"/>
      <c r="AJ391" s="26"/>
      <c r="AK391" s="26"/>
      <c r="AL391" s="24"/>
      <c r="AM391" s="24"/>
      <c r="AN391" s="24"/>
      <c r="AO391" s="24"/>
      <c r="AP391" s="24"/>
    </row>
    <row r="392" spans="1:42" x14ac:dyDescent="0.25">
      <c r="A392" s="3"/>
      <c r="B392" s="6">
        <v>379</v>
      </c>
      <c r="C392" s="71">
        <f>IFERROR(VLOOKUP($B392,$P$14:$V$514,5,0),"")</f>
        <v>70200</v>
      </c>
      <c r="D392" s="68" t="str">
        <f>IFERROR(VLOOKUP($B392,$P$14:$V$514,4,0),"")</f>
        <v>Radiology</v>
      </c>
      <c r="E392" s="71" t="str">
        <f>IFERROR(VLOOKUP($B392,$P$14:$V$514,6,0),"")</f>
        <v>Xray Orbital Complete Min. 4 Views - Radiologist Read</v>
      </c>
      <c r="F392" s="70">
        <f>IFERROR(VLOOKUP($B392,$P$14:$V$514,7,0),"")</f>
        <v>43.5</v>
      </c>
      <c r="G392" s="70">
        <f t="shared" si="44"/>
        <v>43.5</v>
      </c>
      <c r="H392" s="69">
        <f t="shared" si="45"/>
        <v>43.5</v>
      </c>
      <c r="I392" s="69">
        <f>IFERROR(VLOOKUP(B392,$P$14:$AH$514,VLOOKUP(I$11,$M$13:$N$23,2,0),0),"")</f>
        <v>40.020000000000003</v>
      </c>
      <c r="J392" s="5"/>
      <c r="K392" s="5"/>
      <c r="L392" s="5"/>
      <c r="M392" s="24"/>
      <c r="N392" s="24"/>
      <c r="O392" s="24"/>
      <c r="P392" s="44">
        <f>IFERROR(RANK(Q392,$Q$14:$Q$514,1),"")</f>
        <v>379</v>
      </c>
      <c r="Q392" s="39">
        <f t="shared" si="46"/>
        <v>1.0039199999999999</v>
      </c>
      <c r="R392" s="41"/>
      <c r="S392" s="41" t="s">
        <v>528</v>
      </c>
      <c r="T392" s="41">
        <v>70200</v>
      </c>
      <c r="U392" s="41" t="s">
        <v>393</v>
      </c>
      <c r="V392" s="41">
        <v>43.5</v>
      </c>
      <c r="W392" s="42">
        <v>40.020000000000003</v>
      </c>
      <c r="X392" s="42">
        <v>36.975000000000001</v>
      </c>
      <c r="Y392" s="42">
        <v>41.324999999999996</v>
      </c>
      <c r="Z392" s="42">
        <v>41.324999999999996</v>
      </c>
      <c r="AA392" s="43">
        <f t="shared" si="50"/>
        <v>36.975000000000001</v>
      </c>
      <c r="AB392" s="43">
        <f t="shared" si="49"/>
        <v>39.15</v>
      </c>
      <c r="AC392" s="43">
        <f t="shared" si="49"/>
        <v>21.75</v>
      </c>
      <c r="AD392" s="43">
        <f t="shared" si="47"/>
        <v>32.625</v>
      </c>
      <c r="AE392" s="43">
        <f t="shared" si="49"/>
        <v>21.75</v>
      </c>
      <c r="AF392" s="43">
        <f t="shared" si="49"/>
        <v>21.75</v>
      </c>
      <c r="AG392" s="43">
        <f t="shared" si="48"/>
        <v>21.75</v>
      </c>
      <c r="AH392" s="43"/>
      <c r="AI392" s="26"/>
      <c r="AJ392" s="26"/>
      <c r="AK392" s="26"/>
      <c r="AL392" s="24"/>
      <c r="AM392" s="24"/>
      <c r="AN392" s="24"/>
      <c r="AO392" s="24"/>
      <c r="AP392" s="24"/>
    </row>
    <row r="393" spans="1:42" x14ac:dyDescent="0.25">
      <c r="A393" s="3"/>
      <c r="B393" s="6">
        <v>380</v>
      </c>
      <c r="C393" s="71">
        <f>IFERROR(VLOOKUP($B393,$P$14:$V$514,5,0),"")</f>
        <v>70030</v>
      </c>
      <c r="D393" s="68" t="str">
        <f>IFERROR(VLOOKUP($B393,$P$14:$V$514,4,0),"")</f>
        <v>Radiology</v>
      </c>
      <c r="E393" s="71" t="str">
        <f>IFERROR(VLOOKUP($B393,$P$14:$V$514,6,0),"")</f>
        <v>Xray FB Eye (Ex:Waters View)</v>
      </c>
      <c r="F393" s="70">
        <f>IFERROR(VLOOKUP($B393,$P$14:$V$514,7,0),"")</f>
        <v>141.69999999999999</v>
      </c>
      <c r="G393" s="70">
        <f t="shared" si="44"/>
        <v>141.69999999999999</v>
      </c>
      <c r="H393" s="69">
        <f t="shared" si="45"/>
        <v>141.69999999999999</v>
      </c>
      <c r="I393" s="69">
        <f>IFERROR(VLOOKUP(B393,$P$14:$AH$514,VLOOKUP(I$11,$M$13:$N$23,2,0),0),"")</f>
        <v>130.36000000000001</v>
      </c>
      <c r="J393" s="5"/>
      <c r="K393" s="5"/>
      <c r="L393" s="5"/>
      <c r="M393" s="24"/>
      <c r="N393" s="24"/>
      <c r="O393" s="24"/>
      <c r="P393" s="44">
        <f>IFERROR(RANK(Q393,$Q$14:$Q$514,1),"")</f>
        <v>380</v>
      </c>
      <c r="Q393" s="39">
        <f t="shared" si="46"/>
        <v>1.00393</v>
      </c>
      <c r="R393" s="41"/>
      <c r="S393" s="41" t="s">
        <v>528</v>
      </c>
      <c r="T393" s="41">
        <v>70030</v>
      </c>
      <c r="U393" s="41" t="s">
        <v>394</v>
      </c>
      <c r="V393" s="41">
        <v>141.69999999999999</v>
      </c>
      <c r="W393" s="42">
        <v>130.36000000000001</v>
      </c>
      <c r="X393" s="42">
        <v>120.44499999999999</v>
      </c>
      <c r="Y393" s="42">
        <v>134.61499999999998</v>
      </c>
      <c r="Z393" s="42">
        <v>134.61499999999998</v>
      </c>
      <c r="AA393" s="43">
        <f t="shared" si="50"/>
        <v>120.44499999999999</v>
      </c>
      <c r="AB393" s="43">
        <f t="shared" si="49"/>
        <v>127.52999999999999</v>
      </c>
      <c r="AC393" s="43">
        <f t="shared" si="49"/>
        <v>70.849999999999994</v>
      </c>
      <c r="AD393" s="43">
        <f t="shared" si="47"/>
        <v>106.27499999999999</v>
      </c>
      <c r="AE393" s="43">
        <f t="shared" si="49"/>
        <v>70.849999999999994</v>
      </c>
      <c r="AF393" s="43">
        <f t="shared" si="49"/>
        <v>70.849999999999994</v>
      </c>
      <c r="AG393" s="43">
        <f t="shared" si="48"/>
        <v>70.849999999999994</v>
      </c>
      <c r="AH393" s="43"/>
      <c r="AI393" s="26"/>
      <c r="AJ393" s="26"/>
      <c r="AK393" s="26"/>
      <c r="AL393" s="24"/>
      <c r="AM393" s="24"/>
      <c r="AN393" s="24"/>
      <c r="AO393" s="24"/>
      <c r="AP393" s="24"/>
    </row>
    <row r="394" spans="1:42" x14ac:dyDescent="0.25">
      <c r="A394" s="3"/>
      <c r="B394" s="6">
        <v>381</v>
      </c>
      <c r="C394" s="71">
        <f>IFERROR(VLOOKUP($B394,$P$14:$V$514,5,0),"")</f>
        <v>70030</v>
      </c>
      <c r="D394" s="68" t="str">
        <f>IFERROR(VLOOKUP($B394,$P$14:$V$514,4,0),"")</f>
        <v>Radiology</v>
      </c>
      <c r="E394" s="71" t="str">
        <f>IFERROR(VLOOKUP($B394,$P$14:$V$514,6,0),"")</f>
        <v>Xray FB Eye (Ex:Waters View) - Radiologist Read</v>
      </c>
      <c r="F394" s="70">
        <f>IFERROR(VLOOKUP($B394,$P$14:$V$514,7,0),"")</f>
        <v>15.7</v>
      </c>
      <c r="G394" s="70">
        <f t="shared" si="44"/>
        <v>15.7</v>
      </c>
      <c r="H394" s="69">
        <f t="shared" si="45"/>
        <v>15.7</v>
      </c>
      <c r="I394" s="69">
        <f>IFERROR(VLOOKUP(B394,$P$14:$AH$514,VLOOKUP(I$11,$M$13:$N$23,2,0),0),"")</f>
        <v>14.44</v>
      </c>
      <c r="J394" s="5"/>
      <c r="K394" s="5"/>
      <c r="L394" s="5"/>
      <c r="M394" s="24"/>
      <c r="N394" s="24"/>
      <c r="O394" s="24"/>
      <c r="P394" s="44">
        <f>IFERROR(RANK(Q394,$Q$14:$Q$514,1),"")</f>
        <v>381</v>
      </c>
      <c r="Q394" s="39">
        <f t="shared" si="46"/>
        <v>1.0039400000000001</v>
      </c>
      <c r="R394" s="41"/>
      <c r="S394" s="41" t="s">
        <v>528</v>
      </c>
      <c r="T394" s="41">
        <v>70030</v>
      </c>
      <c r="U394" s="41" t="s">
        <v>395</v>
      </c>
      <c r="V394" s="41">
        <v>15.7</v>
      </c>
      <c r="W394" s="42">
        <v>14.44</v>
      </c>
      <c r="X394" s="42">
        <v>13.344999999999999</v>
      </c>
      <c r="Y394" s="42">
        <v>14.914999999999999</v>
      </c>
      <c r="Z394" s="42">
        <v>14.914999999999999</v>
      </c>
      <c r="AA394" s="43">
        <f t="shared" si="50"/>
        <v>13.344999999999999</v>
      </c>
      <c r="AB394" s="43">
        <f t="shared" si="49"/>
        <v>14.129999999999999</v>
      </c>
      <c r="AC394" s="43">
        <f t="shared" si="49"/>
        <v>7.85</v>
      </c>
      <c r="AD394" s="43">
        <f t="shared" si="47"/>
        <v>11.774999999999999</v>
      </c>
      <c r="AE394" s="43">
        <f t="shared" si="49"/>
        <v>7.85</v>
      </c>
      <c r="AF394" s="43">
        <f t="shared" si="49"/>
        <v>7.85</v>
      </c>
      <c r="AG394" s="43">
        <f t="shared" si="48"/>
        <v>7.85</v>
      </c>
      <c r="AH394" s="43"/>
      <c r="AI394" s="26"/>
      <c r="AJ394" s="26"/>
      <c r="AK394" s="26"/>
      <c r="AL394" s="24"/>
      <c r="AM394" s="24"/>
      <c r="AN394" s="24"/>
      <c r="AO394" s="24"/>
      <c r="AP394" s="24"/>
    </row>
    <row r="395" spans="1:42" x14ac:dyDescent="0.25">
      <c r="A395" s="3"/>
      <c r="B395" s="6">
        <v>382</v>
      </c>
      <c r="C395" s="71">
        <f>IFERROR(VLOOKUP($B395,$P$14:$V$514,5,0),"")</f>
        <v>70120</v>
      </c>
      <c r="D395" s="68" t="str">
        <f>IFERROR(VLOOKUP($B395,$P$14:$V$514,4,0),"")</f>
        <v>Radiology</v>
      </c>
      <c r="E395" s="71" t="str">
        <f>IFERROR(VLOOKUP($B395,$P$14:$V$514,6,0),"")</f>
        <v>Xray Mastoid LTD Less Than 3 Views</v>
      </c>
      <c r="F395" s="70">
        <f>IFERROR(VLOOKUP($B395,$P$14:$V$514,7,0),"")</f>
        <v>217.05</v>
      </c>
      <c r="G395" s="70">
        <f t="shared" si="44"/>
        <v>217.05</v>
      </c>
      <c r="H395" s="69">
        <f t="shared" si="45"/>
        <v>217.05</v>
      </c>
      <c r="I395" s="69">
        <f>IFERROR(VLOOKUP(B395,$P$14:$AH$514,VLOOKUP(I$11,$M$13:$N$23,2,0),0),"")</f>
        <v>199.99</v>
      </c>
      <c r="J395" s="5"/>
      <c r="K395" s="5"/>
      <c r="L395" s="5"/>
      <c r="M395" s="24"/>
      <c r="N395" s="24"/>
      <c r="O395" s="24"/>
      <c r="P395" s="44">
        <f>IFERROR(RANK(Q395,$Q$14:$Q$514,1),"")</f>
        <v>382</v>
      </c>
      <c r="Q395" s="39">
        <f t="shared" si="46"/>
        <v>1.0039499999999999</v>
      </c>
      <c r="R395" s="41"/>
      <c r="S395" s="41" t="s">
        <v>528</v>
      </c>
      <c r="T395" s="41">
        <v>70120</v>
      </c>
      <c r="U395" s="41" t="s">
        <v>396</v>
      </c>
      <c r="V395" s="41">
        <v>217.05</v>
      </c>
      <c r="W395" s="42">
        <v>199.99</v>
      </c>
      <c r="X395" s="42">
        <v>184.49250000000001</v>
      </c>
      <c r="Y395" s="42">
        <v>206.19749999999999</v>
      </c>
      <c r="Z395" s="42">
        <v>206.19749999999999</v>
      </c>
      <c r="AA395" s="43">
        <f t="shared" si="50"/>
        <v>184.49250000000001</v>
      </c>
      <c r="AB395" s="43">
        <f t="shared" si="49"/>
        <v>195.34500000000003</v>
      </c>
      <c r="AC395" s="43">
        <f t="shared" si="49"/>
        <v>108.52500000000001</v>
      </c>
      <c r="AD395" s="43">
        <f t="shared" si="47"/>
        <v>162.78750000000002</v>
      </c>
      <c r="AE395" s="43">
        <f t="shared" si="49"/>
        <v>108.52500000000001</v>
      </c>
      <c r="AF395" s="43">
        <f t="shared" si="49"/>
        <v>108.52500000000001</v>
      </c>
      <c r="AG395" s="43">
        <f t="shared" si="48"/>
        <v>108.52500000000001</v>
      </c>
      <c r="AH395" s="43"/>
      <c r="AI395" s="26"/>
      <c r="AJ395" s="26"/>
      <c r="AK395" s="26"/>
      <c r="AL395" s="24"/>
      <c r="AM395" s="24"/>
      <c r="AN395" s="24"/>
      <c r="AO395" s="24"/>
      <c r="AP395" s="24"/>
    </row>
    <row r="396" spans="1:42" x14ac:dyDescent="0.25">
      <c r="A396" s="3"/>
      <c r="B396" s="6">
        <v>383</v>
      </c>
      <c r="C396" s="71">
        <f>IFERROR(VLOOKUP($B396,$P$14:$V$514,5,0),"")</f>
        <v>70120</v>
      </c>
      <c r="D396" s="68" t="str">
        <f>IFERROR(VLOOKUP($B396,$P$14:$V$514,4,0),"")</f>
        <v>Radiology</v>
      </c>
      <c r="E396" s="71" t="str">
        <f>IFERROR(VLOOKUP($B396,$P$14:$V$514,6,0),"")</f>
        <v>Xray Mastoid LTD Less Than 3 Views - Radiologist Read</v>
      </c>
      <c r="F396" s="70">
        <f>IFERROR(VLOOKUP($B396,$P$14:$V$514,7,0),"")</f>
        <v>27.1</v>
      </c>
      <c r="G396" s="70">
        <f t="shared" si="44"/>
        <v>27.1</v>
      </c>
      <c r="H396" s="69">
        <f t="shared" si="45"/>
        <v>27.1</v>
      </c>
      <c r="I396" s="69">
        <f>IFERROR(VLOOKUP(B396,$P$14:$AH$514,VLOOKUP(I$11,$M$13:$N$23,2,0),0),"")</f>
        <v>24.93</v>
      </c>
      <c r="J396" s="5"/>
      <c r="K396" s="5"/>
      <c r="L396" s="5"/>
      <c r="M396" s="24"/>
      <c r="N396" s="24"/>
      <c r="O396" s="24"/>
      <c r="P396" s="44">
        <f>IFERROR(RANK(Q396,$Q$14:$Q$514,1),"")</f>
        <v>383</v>
      </c>
      <c r="Q396" s="39">
        <f t="shared" si="46"/>
        <v>1.00396</v>
      </c>
      <c r="R396" s="41"/>
      <c r="S396" s="41" t="s">
        <v>528</v>
      </c>
      <c r="T396" s="41">
        <v>70120</v>
      </c>
      <c r="U396" s="41" t="s">
        <v>397</v>
      </c>
      <c r="V396" s="41">
        <v>27.1</v>
      </c>
      <c r="W396" s="42">
        <v>24.93</v>
      </c>
      <c r="X396" s="42">
        <v>23.035</v>
      </c>
      <c r="Y396" s="42">
        <v>25.745000000000001</v>
      </c>
      <c r="Z396" s="42">
        <v>25.745000000000001</v>
      </c>
      <c r="AA396" s="43">
        <f t="shared" si="50"/>
        <v>23.035</v>
      </c>
      <c r="AB396" s="43">
        <f t="shared" si="49"/>
        <v>24.39</v>
      </c>
      <c r="AC396" s="43">
        <f t="shared" si="49"/>
        <v>13.55</v>
      </c>
      <c r="AD396" s="43">
        <f t="shared" si="47"/>
        <v>20.325000000000003</v>
      </c>
      <c r="AE396" s="43">
        <f t="shared" si="49"/>
        <v>13.55</v>
      </c>
      <c r="AF396" s="43">
        <f t="shared" si="49"/>
        <v>13.55</v>
      </c>
      <c r="AG396" s="43">
        <f t="shared" si="48"/>
        <v>13.55</v>
      </c>
      <c r="AH396" s="43"/>
      <c r="AI396" s="26"/>
      <c r="AJ396" s="26"/>
      <c r="AK396" s="26"/>
      <c r="AL396" s="24"/>
      <c r="AM396" s="24"/>
      <c r="AN396" s="24"/>
      <c r="AO396" s="24"/>
      <c r="AP396" s="24"/>
    </row>
    <row r="397" spans="1:42" x14ac:dyDescent="0.25">
      <c r="A397" s="3"/>
      <c r="B397" s="6">
        <v>384</v>
      </c>
      <c r="C397" s="71">
        <f>IFERROR(VLOOKUP($B397,$P$14:$V$514,5,0),"")</f>
        <v>70130</v>
      </c>
      <c r="D397" s="68" t="str">
        <f>IFERROR(VLOOKUP($B397,$P$14:$V$514,4,0),"")</f>
        <v>Radiology</v>
      </c>
      <c r="E397" s="71" t="str">
        <f>IFERROR(VLOOKUP($B397,$P$14:$V$514,6,0),"")</f>
        <v>Xray Mastoid Complete Min 3 Views per side</v>
      </c>
      <c r="F397" s="70">
        <f>IFERROR(VLOOKUP($B397,$P$14:$V$514,7,0),"")</f>
        <v>423.05</v>
      </c>
      <c r="G397" s="70">
        <f t="shared" si="44"/>
        <v>423.05</v>
      </c>
      <c r="H397" s="69">
        <f t="shared" si="45"/>
        <v>423.05</v>
      </c>
      <c r="I397" s="69">
        <f>IFERROR(VLOOKUP(B397,$P$14:$AH$514,VLOOKUP(I$11,$M$13:$N$23,2,0),0),"")</f>
        <v>389.21</v>
      </c>
      <c r="J397" s="5"/>
      <c r="K397" s="5"/>
      <c r="L397" s="5"/>
      <c r="M397" s="24"/>
      <c r="N397" s="24"/>
      <c r="O397" s="24"/>
      <c r="P397" s="44">
        <f>IFERROR(RANK(Q397,$Q$14:$Q$514,1),"")</f>
        <v>384</v>
      </c>
      <c r="Q397" s="39">
        <f t="shared" si="46"/>
        <v>1.00397</v>
      </c>
      <c r="R397" s="41"/>
      <c r="S397" s="41" t="s">
        <v>528</v>
      </c>
      <c r="T397" s="41">
        <v>70130</v>
      </c>
      <c r="U397" s="41" t="s">
        <v>398</v>
      </c>
      <c r="V397" s="41">
        <v>423.05</v>
      </c>
      <c r="W397" s="42">
        <v>389.21</v>
      </c>
      <c r="X397" s="42">
        <v>359.59249999999997</v>
      </c>
      <c r="Y397" s="42">
        <v>401.89749999999998</v>
      </c>
      <c r="Z397" s="42">
        <v>401.89749999999998</v>
      </c>
      <c r="AA397" s="43">
        <f t="shared" si="50"/>
        <v>359.59249999999997</v>
      </c>
      <c r="AB397" s="43">
        <f t="shared" si="49"/>
        <v>380.745</v>
      </c>
      <c r="AC397" s="43">
        <f t="shared" si="49"/>
        <v>211.52500000000001</v>
      </c>
      <c r="AD397" s="43">
        <f t="shared" si="47"/>
        <v>317.28750000000002</v>
      </c>
      <c r="AE397" s="43">
        <f t="shared" si="49"/>
        <v>211.52500000000001</v>
      </c>
      <c r="AF397" s="43">
        <f t="shared" si="49"/>
        <v>211.52500000000001</v>
      </c>
      <c r="AG397" s="43">
        <f t="shared" si="48"/>
        <v>211.52500000000001</v>
      </c>
      <c r="AH397" s="43"/>
      <c r="AI397" s="26"/>
      <c r="AJ397" s="26"/>
      <c r="AK397" s="26"/>
      <c r="AL397" s="24"/>
      <c r="AM397" s="24"/>
      <c r="AN397" s="24"/>
      <c r="AO397" s="24"/>
      <c r="AP397" s="24"/>
    </row>
    <row r="398" spans="1:42" x14ac:dyDescent="0.25">
      <c r="A398" s="3"/>
      <c r="B398" s="6">
        <v>385</v>
      </c>
      <c r="C398" s="71">
        <f>IFERROR(VLOOKUP($B398,$P$14:$V$514,5,0),"")</f>
        <v>70130</v>
      </c>
      <c r="D398" s="68" t="str">
        <f>IFERROR(VLOOKUP($B398,$P$14:$V$514,4,0),"")</f>
        <v>Radiology</v>
      </c>
      <c r="E398" s="71" t="str">
        <f>IFERROR(VLOOKUP($B398,$P$14:$V$514,6,0),"")</f>
        <v>Xray Mastoid Complete Min 3 Views - Radiologist Read</v>
      </c>
      <c r="F398" s="70">
        <f>IFERROR(VLOOKUP($B398,$P$14:$V$514,7,0),"")</f>
        <v>43.5</v>
      </c>
      <c r="G398" s="70">
        <f t="shared" ref="G398:G461" si="51">F398</f>
        <v>43.5</v>
      </c>
      <c r="H398" s="69">
        <f t="shared" si="45"/>
        <v>43.5</v>
      </c>
      <c r="I398" s="69">
        <f>IFERROR(VLOOKUP(B398,$P$14:$AH$514,VLOOKUP(I$11,$M$13:$N$23,2,0),0),"")</f>
        <v>40.020000000000003</v>
      </c>
      <c r="J398" s="5"/>
      <c r="K398" s="5"/>
      <c r="L398" s="5"/>
      <c r="M398" s="24"/>
      <c r="N398" s="24"/>
      <c r="O398" s="24"/>
      <c r="P398" s="44">
        <f>IFERROR(RANK(Q398,$Q$14:$Q$514,1),"")</f>
        <v>385</v>
      </c>
      <c r="Q398" s="39">
        <f t="shared" si="46"/>
        <v>1.0039800000000001</v>
      </c>
      <c r="R398" s="41"/>
      <c r="S398" s="41" t="s">
        <v>528</v>
      </c>
      <c r="T398" s="41">
        <v>70130</v>
      </c>
      <c r="U398" s="41" t="s">
        <v>399</v>
      </c>
      <c r="V398" s="41">
        <v>43.5</v>
      </c>
      <c r="W398" s="42">
        <v>40.020000000000003</v>
      </c>
      <c r="X398" s="42">
        <v>36.975000000000001</v>
      </c>
      <c r="Y398" s="42">
        <v>41.324999999999996</v>
      </c>
      <c r="Z398" s="42">
        <v>41.324999999999996</v>
      </c>
      <c r="AA398" s="43">
        <f t="shared" si="50"/>
        <v>36.975000000000001</v>
      </c>
      <c r="AB398" s="43">
        <f t="shared" si="49"/>
        <v>39.15</v>
      </c>
      <c r="AC398" s="43">
        <f t="shared" si="49"/>
        <v>21.75</v>
      </c>
      <c r="AD398" s="43">
        <f t="shared" si="47"/>
        <v>32.625</v>
      </c>
      <c r="AE398" s="43">
        <f t="shared" si="49"/>
        <v>21.75</v>
      </c>
      <c r="AF398" s="43">
        <f t="shared" si="49"/>
        <v>21.75</v>
      </c>
      <c r="AG398" s="43">
        <f t="shared" si="48"/>
        <v>21.75</v>
      </c>
      <c r="AH398" s="43"/>
      <c r="AI398" s="26"/>
      <c r="AJ398" s="26"/>
      <c r="AK398" s="26"/>
      <c r="AL398" s="24"/>
      <c r="AM398" s="24"/>
      <c r="AN398" s="24"/>
      <c r="AO398" s="24"/>
      <c r="AP398" s="24"/>
    </row>
    <row r="399" spans="1:42" x14ac:dyDescent="0.25">
      <c r="A399" s="3"/>
      <c r="B399" s="6">
        <v>386</v>
      </c>
      <c r="C399" s="71">
        <f>IFERROR(VLOOKUP($B399,$P$14:$V$514,5,0),"")</f>
        <v>70210</v>
      </c>
      <c r="D399" s="68" t="str">
        <f>IFERROR(VLOOKUP($B399,$P$14:$V$514,4,0),"")</f>
        <v>Radiology</v>
      </c>
      <c r="E399" s="71" t="str">
        <f>IFERROR(VLOOKUP($B399,$P$14:$V$514,6,0),"")</f>
        <v>Xray Sinus 1-2 Views</v>
      </c>
      <c r="F399" s="70">
        <f>IFERROR(VLOOKUP($B399,$P$14:$V$514,7,0),"")</f>
        <v>183.6</v>
      </c>
      <c r="G399" s="70">
        <f t="shared" si="51"/>
        <v>183.6</v>
      </c>
      <c r="H399" s="69">
        <f t="shared" ref="H399:H462" si="52">F399</f>
        <v>183.6</v>
      </c>
      <c r="I399" s="69">
        <f>IFERROR(VLOOKUP(B399,$P$14:$AH$514,VLOOKUP(I$11,$M$13:$N$23,2,0),0),"")</f>
        <v>168.91</v>
      </c>
      <c r="J399" s="5"/>
      <c r="K399" s="5"/>
      <c r="L399" s="5"/>
      <c r="M399" s="24"/>
      <c r="N399" s="24"/>
      <c r="O399" s="24"/>
      <c r="P399" s="44">
        <f>IFERROR(RANK(Q399,$Q$14:$Q$514,1),"")</f>
        <v>386</v>
      </c>
      <c r="Q399" s="39">
        <f t="shared" ref="Q399:Q462" si="53">IFERROR(IF(P$3=1,SEARCH($E$4,U399)+ROW()/100000,IF(P$3=2,SEARCH($E$6,T399)+ROW()/100000,IF(P$3=3,SEARCH($E$8,S399)+ROW()/100000,""))),"")</f>
        <v>1.0039899999999999</v>
      </c>
      <c r="R399" s="41"/>
      <c r="S399" s="41" t="s">
        <v>528</v>
      </c>
      <c r="T399" s="41">
        <v>70210</v>
      </c>
      <c r="U399" s="41" t="s">
        <v>400</v>
      </c>
      <c r="V399" s="41">
        <v>183.6</v>
      </c>
      <c r="W399" s="42">
        <v>168.91</v>
      </c>
      <c r="X399" s="42">
        <v>156.06</v>
      </c>
      <c r="Y399" s="42">
        <v>174.42</v>
      </c>
      <c r="Z399" s="42">
        <v>174.42</v>
      </c>
      <c r="AA399" s="43">
        <f t="shared" si="50"/>
        <v>156.06</v>
      </c>
      <c r="AB399" s="43">
        <f t="shared" si="49"/>
        <v>165.24</v>
      </c>
      <c r="AC399" s="43">
        <f t="shared" si="49"/>
        <v>91.8</v>
      </c>
      <c r="AD399" s="43">
        <f t="shared" ref="AD399:AD462" si="54">IFERROR(MIN($V399*AD$11,VLOOKUP(T399,$AN$14:$AP$146,3,0)),$V399*AD$11)</f>
        <v>137.69999999999999</v>
      </c>
      <c r="AE399" s="43">
        <f t="shared" si="49"/>
        <v>91.8</v>
      </c>
      <c r="AF399" s="43">
        <f t="shared" si="49"/>
        <v>91.8</v>
      </c>
      <c r="AG399" s="43">
        <f t="shared" si="48"/>
        <v>91.8</v>
      </c>
      <c r="AH399" s="43"/>
      <c r="AI399" s="26"/>
      <c r="AJ399" s="26"/>
      <c r="AK399" s="26"/>
      <c r="AL399" s="24"/>
      <c r="AM399" s="24"/>
      <c r="AN399" s="24"/>
      <c r="AO399" s="24"/>
      <c r="AP399" s="24"/>
    </row>
    <row r="400" spans="1:42" x14ac:dyDescent="0.25">
      <c r="A400" s="3"/>
      <c r="B400" s="6">
        <v>387</v>
      </c>
      <c r="C400" s="71">
        <f>IFERROR(VLOOKUP($B400,$P$14:$V$514,5,0),"")</f>
        <v>70210</v>
      </c>
      <c r="D400" s="68" t="str">
        <f>IFERROR(VLOOKUP($B400,$P$14:$V$514,4,0),"")</f>
        <v>Radiology</v>
      </c>
      <c r="E400" s="71" t="str">
        <f>IFERROR(VLOOKUP($B400,$P$14:$V$514,6,0),"")</f>
        <v>Xray Sinus 1-2 Views - Radiologist Read</v>
      </c>
      <c r="F400" s="70">
        <f>IFERROR(VLOOKUP($B400,$P$14:$V$514,7,0),"")</f>
        <v>27.1</v>
      </c>
      <c r="G400" s="70">
        <f t="shared" si="51"/>
        <v>27.1</v>
      </c>
      <c r="H400" s="69">
        <f t="shared" si="52"/>
        <v>27.1</v>
      </c>
      <c r="I400" s="69">
        <f>IFERROR(VLOOKUP(B400,$P$14:$AH$514,VLOOKUP(I$11,$M$13:$N$23,2,0),0),"")</f>
        <v>24.93</v>
      </c>
      <c r="J400" s="5"/>
      <c r="K400" s="5"/>
      <c r="L400" s="5"/>
      <c r="M400" s="24"/>
      <c r="N400" s="24"/>
      <c r="O400" s="24"/>
      <c r="P400" s="44">
        <f>IFERROR(RANK(Q400,$Q$14:$Q$514,1),"")</f>
        <v>387</v>
      </c>
      <c r="Q400" s="39">
        <f t="shared" si="53"/>
        <v>1.004</v>
      </c>
      <c r="R400" s="41"/>
      <c r="S400" s="41" t="s">
        <v>528</v>
      </c>
      <c r="T400" s="41">
        <v>70210</v>
      </c>
      <c r="U400" s="41" t="s">
        <v>401</v>
      </c>
      <c r="V400" s="41">
        <v>27.1</v>
      </c>
      <c r="W400" s="42">
        <v>24.93</v>
      </c>
      <c r="X400" s="42">
        <v>23.035</v>
      </c>
      <c r="Y400" s="42">
        <v>25.745000000000001</v>
      </c>
      <c r="Z400" s="42">
        <v>25.745000000000001</v>
      </c>
      <c r="AA400" s="43">
        <f t="shared" si="50"/>
        <v>23.035</v>
      </c>
      <c r="AB400" s="43">
        <f t="shared" si="49"/>
        <v>24.39</v>
      </c>
      <c r="AC400" s="43">
        <f t="shared" si="49"/>
        <v>13.55</v>
      </c>
      <c r="AD400" s="43">
        <f t="shared" si="54"/>
        <v>20.325000000000003</v>
      </c>
      <c r="AE400" s="43">
        <f t="shared" si="49"/>
        <v>13.55</v>
      </c>
      <c r="AF400" s="43">
        <f t="shared" si="49"/>
        <v>13.55</v>
      </c>
      <c r="AG400" s="43">
        <f t="shared" si="48"/>
        <v>13.55</v>
      </c>
      <c r="AH400" s="43"/>
      <c r="AI400" s="26"/>
      <c r="AJ400" s="26"/>
      <c r="AK400" s="26"/>
      <c r="AL400" s="24"/>
      <c r="AM400" s="24"/>
      <c r="AN400" s="24"/>
      <c r="AO400" s="24"/>
      <c r="AP400" s="24"/>
    </row>
    <row r="401" spans="1:42" x14ac:dyDescent="0.25">
      <c r="A401" s="3"/>
      <c r="B401" s="6">
        <v>388</v>
      </c>
      <c r="C401" s="71">
        <f>IFERROR(VLOOKUP($B401,$P$14:$V$514,5,0),"")</f>
        <v>70220</v>
      </c>
      <c r="D401" s="68" t="str">
        <f>IFERROR(VLOOKUP($B401,$P$14:$V$514,4,0),"")</f>
        <v>Radiology</v>
      </c>
      <c r="E401" s="71" t="str">
        <f>IFERROR(VLOOKUP($B401,$P$14:$V$514,6,0),"")</f>
        <v>Xray Sinus Complete Min 3 Views</v>
      </c>
      <c r="F401" s="70">
        <f>IFERROR(VLOOKUP($B401,$P$14:$V$514,7,0),"")</f>
        <v>324</v>
      </c>
      <c r="G401" s="70">
        <f t="shared" si="51"/>
        <v>324</v>
      </c>
      <c r="H401" s="69">
        <f t="shared" si="52"/>
        <v>324</v>
      </c>
      <c r="I401" s="69">
        <f>IFERROR(VLOOKUP(B401,$P$14:$AH$514,VLOOKUP(I$11,$M$13:$N$23,2,0),0),"")</f>
        <v>298.08</v>
      </c>
      <c r="J401" s="5"/>
      <c r="K401" s="5"/>
      <c r="L401" s="5"/>
      <c r="M401" s="24"/>
      <c r="N401" s="24"/>
      <c r="O401" s="24"/>
      <c r="P401" s="44">
        <f>IFERROR(RANK(Q401,$Q$14:$Q$514,1),"")</f>
        <v>388</v>
      </c>
      <c r="Q401" s="39">
        <f t="shared" si="53"/>
        <v>1.0040100000000001</v>
      </c>
      <c r="R401" s="41"/>
      <c r="S401" s="41" t="s">
        <v>528</v>
      </c>
      <c r="T401" s="41">
        <v>70220</v>
      </c>
      <c r="U401" s="41" t="s">
        <v>402</v>
      </c>
      <c r="V401" s="41">
        <v>324</v>
      </c>
      <c r="W401" s="42">
        <v>298.08</v>
      </c>
      <c r="X401" s="42">
        <v>275.39999999999998</v>
      </c>
      <c r="Y401" s="42">
        <v>307.8</v>
      </c>
      <c r="Z401" s="42">
        <v>307.8</v>
      </c>
      <c r="AA401" s="43">
        <f t="shared" si="50"/>
        <v>275.39999999999998</v>
      </c>
      <c r="AB401" s="43">
        <f t="shared" si="49"/>
        <v>291.60000000000002</v>
      </c>
      <c r="AC401" s="43">
        <f t="shared" si="49"/>
        <v>162</v>
      </c>
      <c r="AD401" s="43">
        <f t="shared" si="54"/>
        <v>243</v>
      </c>
      <c r="AE401" s="43">
        <f t="shared" si="49"/>
        <v>162</v>
      </c>
      <c r="AF401" s="43">
        <f t="shared" si="49"/>
        <v>162</v>
      </c>
      <c r="AG401" s="43">
        <f t="shared" si="48"/>
        <v>162</v>
      </c>
      <c r="AH401" s="43"/>
      <c r="AI401" s="26"/>
      <c r="AJ401" s="26"/>
      <c r="AK401" s="26"/>
      <c r="AL401" s="24"/>
      <c r="AM401" s="24"/>
      <c r="AN401" s="24"/>
      <c r="AO401" s="24"/>
      <c r="AP401" s="24"/>
    </row>
    <row r="402" spans="1:42" x14ac:dyDescent="0.25">
      <c r="A402" s="3"/>
      <c r="B402" s="6">
        <v>389</v>
      </c>
      <c r="C402" s="71">
        <f>IFERROR(VLOOKUP($B402,$P$14:$V$514,5,0),"")</f>
        <v>70220</v>
      </c>
      <c r="D402" s="68" t="str">
        <f>IFERROR(VLOOKUP($B402,$P$14:$V$514,4,0),"")</f>
        <v>Radiology</v>
      </c>
      <c r="E402" s="71" t="str">
        <f>IFERROR(VLOOKUP($B402,$P$14:$V$514,6,0),"")</f>
        <v>Xray Sinus Complete Min 3 Views - Radiologist Read</v>
      </c>
      <c r="F402" s="70">
        <f>IFERROR(VLOOKUP($B402,$P$14:$V$514,7,0),"")</f>
        <v>43.5</v>
      </c>
      <c r="G402" s="70">
        <f t="shared" si="51"/>
        <v>43.5</v>
      </c>
      <c r="H402" s="69">
        <f t="shared" si="52"/>
        <v>43.5</v>
      </c>
      <c r="I402" s="69">
        <f>IFERROR(VLOOKUP(B402,$P$14:$AH$514,VLOOKUP(I$11,$M$13:$N$23,2,0),0),"")</f>
        <v>40.020000000000003</v>
      </c>
      <c r="J402" s="5"/>
      <c r="K402" s="5"/>
      <c r="L402" s="5"/>
      <c r="M402" s="24"/>
      <c r="N402" s="24"/>
      <c r="O402" s="24"/>
      <c r="P402" s="44">
        <f>IFERROR(RANK(Q402,$Q$14:$Q$514,1),"")</f>
        <v>389</v>
      </c>
      <c r="Q402" s="39">
        <f t="shared" si="53"/>
        <v>1.0040199999999999</v>
      </c>
      <c r="R402" s="41"/>
      <c r="S402" s="41" t="s">
        <v>528</v>
      </c>
      <c r="T402" s="41">
        <v>70220</v>
      </c>
      <c r="U402" s="41" t="s">
        <v>403</v>
      </c>
      <c r="V402" s="41">
        <v>43.5</v>
      </c>
      <c r="W402" s="42">
        <v>40.020000000000003</v>
      </c>
      <c r="X402" s="42">
        <v>36.975000000000001</v>
      </c>
      <c r="Y402" s="42">
        <v>41.324999999999996</v>
      </c>
      <c r="Z402" s="42">
        <v>41.324999999999996</v>
      </c>
      <c r="AA402" s="43">
        <f t="shared" si="50"/>
        <v>36.975000000000001</v>
      </c>
      <c r="AB402" s="43">
        <f t="shared" si="49"/>
        <v>39.15</v>
      </c>
      <c r="AC402" s="43">
        <f t="shared" si="49"/>
        <v>21.75</v>
      </c>
      <c r="AD402" s="43">
        <f t="shared" si="54"/>
        <v>32.625</v>
      </c>
      <c r="AE402" s="43">
        <f t="shared" si="49"/>
        <v>21.75</v>
      </c>
      <c r="AF402" s="43">
        <f t="shared" si="49"/>
        <v>21.75</v>
      </c>
      <c r="AG402" s="43">
        <f t="shared" si="48"/>
        <v>21.75</v>
      </c>
      <c r="AH402" s="43"/>
      <c r="AI402" s="26"/>
      <c r="AJ402" s="26"/>
      <c r="AK402" s="26"/>
      <c r="AL402" s="24"/>
      <c r="AM402" s="24"/>
      <c r="AN402" s="24"/>
      <c r="AO402" s="24"/>
      <c r="AP402" s="24"/>
    </row>
    <row r="403" spans="1:42" x14ac:dyDescent="0.25">
      <c r="A403" s="3"/>
      <c r="B403" s="6">
        <v>390</v>
      </c>
      <c r="C403" s="71">
        <f>IFERROR(VLOOKUP($B403,$P$14:$V$514,5,0),"")</f>
        <v>70140</v>
      </c>
      <c r="D403" s="68" t="str">
        <f>IFERROR(VLOOKUP($B403,$P$14:$V$514,4,0),"")</f>
        <v>Radiology</v>
      </c>
      <c r="E403" s="71" t="str">
        <f>IFERROR(VLOOKUP($B403,$P$14:$V$514,6,0),"")</f>
        <v>Xray Facial Bones 1-2 Views</v>
      </c>
      <c r="F403" s="70">
        <f>IFERROR(VLOOKUP($B403,$P$14:$V$514,7,0),"")</f>
        <v>183.6</v>
      </c>
      <c r="G403" s="70">
        <f t="shared" si="51"/>
        <v>183.6</v>
      </c>
      <c r="H403" s="69">
        <f t="shared" si="52"/>
        <v>183.6</v>
      </c>
      <c r="I403" s="69">
        <f>IFERROR(VLOOKUP(B403,$P$14:$AH$514,VLOOKUP(I$11,$M$13:$N$23,2,0),0),"")</f>
        <v>168.91</v>
      </c>
      <c r="J403" s="5"/>
      <c r="K403" s="5"/>
      <c r="L403" s="5"/>
      <c r="M403" s="24"/>
      <c r="N403" s="24"/>
      <c r="O403" s="24"/>
      <c r="P403" s="44">
        <f>IFERROR(RANK(Q403,$Q$14:$Q$514,1),"")</f>
        <v>390</v>
      </c>
      <c r="Q403" s="39">
        <f t="shared" si="53"/>
        <v>1.00403</v>
      </c>
      <c r="R403" s="41"/>
      <c r="S403" s="41" t="s">
        <v>528</v>
      </c>
      <c r="T403" s="41">
        <v>70140</v>
      </c>
      <c r="U403" s="41" t="s">
        <v>404</v>
      </c>
      <c r="V403" s="41">
        <v>183.6</v>
      </c>
      <c r="W403" s="42">
        <v>168.91</v>
      </c>
      <c r="X403" s="42">
        <v>156.06</v>
      </c>
      <c r="Y403" s="42">
        <v>174.42</v>
      </c>
      <c r="Z403" s="42">
        <v>174.42</v>
      </c>
      <c r="AA403" s="43">
        <f t="shared" si="50"/>
        <v>156.06</v>
      </c>
      <c r="AB403" s="43">
        <f t="shared" si="49"/>
        <v>165.24</v>
      </c>
      <c r="AC403" s="43">
        <f t="shared" si="49"/>
        <v>91.8</v>
      </c>
      <c r="AD403" s="43">
        <f t="shared" si="54"/>
        <v>137.69999999999999</v>
      </c>
      <c r="AE403" s="43">
        <f t="shared" si="49"/>
        <v>91.8</v>
      </c>
      <c r="AF403" s="43">
        <f t="shared" si="49"/>
        <v>91.8</v>
      </c>
      <c r="AG403" s="43">
        <f t="shared" si="48"/>
        <v>91.8</v>
      </c>
      <c r="AH403" s="43"/>
      <c r="AI403" s="26"/>
      <c r="AJ403" s="26"/>
      <c r="AK403" s="26"/>
      <c r="AL403" s="24"/>
      <c r="AM403" s="24"/>
      <c r="AN403" s="24"/>
      <c r="AO403" s="24"/>
      <c r="AP403" s="24"/>
    </row>
    <row r="404" spans="1:42" x14ac:dyDescent="0.25">
      <c r="A404" s="3"/>
      <c r="B404" s="6">
        <v>391</v>
      </c>
      <c r="C404" s="71">
        <f>IFERROR(VLOOKUP($B404,$P$14:$V$514,5,0),"")</f>
        <v>70140</v>
      </c>
      <c r="D404" s="68" t="str">
        <f>IFERROR(VLOOKUP($B404,$P$14:$V$514,4,0),"")</f>
        <v>Radiology</v>
      </c>
      <c r="E404" s="71" t="str">
        <f>IFERROR(VLOOKUP($B404,$P$14:$V$514,6,0),"")</f>
        <v>Xray Facial Bones 1-2 Views - Radiologist Read</v>
      </c>
      <c r="F404" s="70">
        <f>IFERROR(VLOOKUP($B404,$P$14:$V$514,7,0),"")</f>
        <v>27.1</v>
      </c>
      <c r="G404" s="70">
        <f t="shared" si="51"/>
        <v>27.1</v>
      </c>
      <c r="H404" s="69">
        <f t="shared" si="52"/>
        <v>27.1</v>
      </c>
      <c r="I404" s="69">
        <f>IFERROR(VLOOKUP(B404,$P$14:$AH$514,VLOOKUP(I$11,$M$13:$N$23,2,0),0),"")</f>
        <v>24.93</v>
      </c>
      <c r="J404" s="5"/>
      <c r="K404" s="5"/>
      <c r="L404" s="5"/>
      <c r="M404" s="24"/>
      <c r="N404" s="24"/>
      <c r="O404" s="24"/>
      <c r="P404" s="44">
        <f>IFERROR(RANK(Q404,$Q$14:$Q$514,1),"")</f>
        <v>391</v>
      </c>
      <c r="Q404" s="39">
        <f t="shared" si="53"/>
        <v>1.00404</v>
      </c>
      <c r="R404" s="41"/>
      <c r="S404" s="41" t="s">
        <v>528</v>
      </c>
      <c r="T404" s="41">
        <v>70140</v>
      </c>
      <c r="U404" s="41" t="s">
        <v>405</v>
      </c>
      <c r="V404" s="41">
        <v>27.1</v>
      </c>
      <c r="W404" s="42">
        <v>24.93</v>
      </c>
      <c r="X404" s="42">
        <v>23.035</v>
      </c>
      <c r="Y404" s="42">
        <v>25.745000000000001</v>
      </c>
      <c r="Z404" s="42">
        <v>25.745000000000001</v>
      </c>
      <c r="AA404" s="43">
        <f t="shared" si="50"/>
        <v>23.035</v>
      </c>
      <c r="AB404" s="43">
        <f t="shared" si="49"/>
        <v>24.39</v>
      </c>
      <c r="AC404" s="43">
        <f t="shared" si="49"/>
        <v>13.55</v>
      </c>
      <c r="AD404" s="43">
        <f t="shared" si="54"/>
        <v>20.325000000000003</v>
      </c>
      <c r="AE404" s="43">
        <f t="shared" si="49"/>
        <v>13.55</v>
      </c>
      <c r="AF404" s="43">
        <f t="shared" si="49"/>
        <v>13.55</v>
      </c>
      <c r="AG404" s="43">
        <f t="shared" si="48"/>
        <v>13.55</v>
      </c>
      <c r="AH404" s="43"/>
      <c r="AI404" s="26"/>
      <c r="AJ404" s="26"/>
      <c r="AK404" s="26"/>
      <c r="AL404" s="24"/>
      <c r="AM404" s="24"/>
      <c r="AN404" s="24"/>
      <c r="AO404" s="24"/>
      <c r="AP404" s="24"/>
    </row>
    <row r="405" spans="1:42" x14ac:dyDescent="0.25">
      <c r="A405" s="3"/>
      <c r="B405" s="6">
        <v>392</v>
      </c>
      <c r="C405" s="71">
        <f>IFERROR(VLOOKUP($B405,$P$14:$V$514,5,0),"")</f>
        <v>70150</v>
      </c>
      <c r="D405" s="68" t="str">
        <f>IFERROR(VLOOKUP($B405,$P$14:$V$514,4,0),"")</f>
        <v>Radiology</v>
      </c>
      <c r="E405" s="71" t="str">
        <f>IFERROR(VLOOKUP($B405,$P$14:$V$514,6,0),"")</f>
        <v>Xray Facial Bones 3 Views</v>
      </c>
      <c r="F405" s="70">
        <f>IFERROR(VLOOKUP($B405,$P$14:$V$514,7,0),"")</f>
        <v>221.3</v>
      </c>
      <c r="G405" s="70">
        <f t="shared" si="51"/>
        <v>221.3</v>
      </c>
      <c r="H405" s="69">
        <f t="shared" si="52"/>
        <v>221.3</v>
      </c>
      <c r="I405" s="69">
        <f>IFERROR(VLOOKUP(B405,$P$14:$AH$514,VLOOKUP(I$11,$M$13:$N$23,2,0),0),"")</f>
        <v>203.6</v>
      </c>
      <c r="J405" s="5"/>
      <c r="K405" s="5"/>
      <c r="L405" s="5"/>
      <c r="M405" s="24"/>
      <c r="N405" s="24"/>
      <c r="O405" s="24"/>
      <c r="P405" s="44">
        <f>IFERROR(RANK(Q405,$Q$14:$Q$514,1),"")</f>
        <v>392</v>
      </c>
      <c r="Q405" s="39">
        <f t="shared" si="53"/>
        <v>1.0040500000000001</v>
      </c>
      <c r="R405" s="41"/>
      <c r="S405" s="41" t="s">
        <v>528</v>
      </c>
      <c r="T405" s="41">
        <v>70150</v>
      </c>
      <c r="U405" s="41" t="s">
        <v>406</v>
      </c>
      <c r="V405" s="41">
        <v>221.3</v>
      </c>
      <c r="W405" s="42">
        <v>203.6</v>
      </c>
      <c r="X405" s="42">
        <v>188.10500000000002</v>
      </c>
      <c r="Y405" s="42">
        <v>210.23500000000001</v>
      </c>
      <c r="Z405" s="42">
        <v>210.23500000000001</v>
      </c>
      <c r="AA405" s="43">
        <f t="shared" si="50"/>
        <v>188.10500000000002</v>
      </c>
      <c r="AB405" s="43">
        <f t="shared" si="49"/>
        <v>199.17000000000002</v>
      </c>
      <c r="AC405" s="43">
        <f t="shared" si="49"/>
        <v>110.65</v>
      </c>
      <c r="AD405" s="43">
        <f t="shared" si="54"/>
        <v>165.97500000000002</v>
      </c>
      <c r="AE405" s="43">
        <f t="shared" si="49"/>
        <v>110.65</v>
      </c>
      <c r="AF405" s="43">
        <f t="shared" si="49"/>
        <v>110.65</v>
      </c>
      <c r="AG405" s="43">
        <f t="shared" si="48"/>
        <v>110.65</v>
      </c>
      <c r="AH405" s="43"/>
      <c r="AI405" s="26"/>
      <c r="AJ405" s="26"/>
      <c r="AK405" s="26"/>
      <c r="AL405" s="24"/>
      <c r="AM405" s="24"/>
      <c r="AN405" s="24"/>
      <c r="AO405" s="24"/>
      <c r="AP405" s="24"/>
    </row>
    <row r="406" spans="1:42" x14ac:dyDescent="0.25">
      <c r="A406" s="3"/>
      <c r="B406" s="6">
        <v>393</v>
      </c>
      <c r="C406" s="71">
        <f>IFERROR(VLOOKUP($B406,$P$14:$V$514,5,0),"")</f>
        <v>70150</v>
      </c>
      <c r="D406" s="68" t="str">
        <f>IFERROR(VLOOKUP($B406,$P$14:$V$514,4,0),"")</f>
        <v>Radiology</v>
      </c>
      <c r="E406" s="71" t="str">
        <f>IFERROR(VLOOKUP($B406,$P$14:$V$514,6,0),"")</f>
        <v>Xray Facial Bones 3 Views - Radiologist Read</v>
      </c>
      <c r="F406" s="70">
        <f>IFERROR(VLOOKUP($B406,$P$14:$V$514,7,0),"")</f>
        <v>34.1</v>
      </c>
      <c r="G406" s="70">
        <f t="shared" si="51"/>
        <v>34.1</v>
      </c>
      <c r="H406" s="69">
        <f t="shared" si="52"/>
        <v>34.1</v>
      </c>
      <c r="I406" s="69">
        <f>IFERROR(VLOOKUP(B406,$P$14:$AH$514,VLOOKUP(I$11,$M$13:$N$23,2,0),0),"")</f>
        <v>31.37</v>
      </c>
      <c r="J406" s="5"/>
      <c r="K406" s="5"/>
      <c r="L406" s="5"/>
      <c r="M406" s="24"/>
      <c r="N406" s="24"/>
      <c r="O406" s="24"/>
      <c r="P406" s="44">
        <f>IFERROR(RANK(Q406,$Q$14:$Q$514,1),"")</f>
        <v>393</v>
      </c>
      <c r="Q406" s="39">
        <f t="shared" si="53"/>
        <v>1.00406</v>
      </c>
      <c r="R406" s="41"/>
      <c r="S406" s="41" t="s">
        <v>528</v>
      </c>
      <c r="T406" s="41">
        <v>70150</v>
      </c>
      <c r="U406" s="41" t="s">
        <v>407</v>
      </c>
      <c r="V406" s="41">
        <v>34.1</v>
      </c>
      <c r="W406" s="42">
        <v>31.37</v>
      </c>
      <c r="X406" s="42">
        <v>28.984999999999999</v>
      </c>
      <c r="Y406" s="42">
        <v>32.395000000000003</v>
      </c>
      <c r="Z406" s="42">
        <v>32.395000000000003</v>
      </c>
      <c r="AA406" s="43">
        <f t="shared" si="50"/>
        <v>28.984999999999999</v>
      </c>
      <c r="AB406" s="43">
        <f t="shared" si="49"/>
        <v>30.69</v>
      </c>
      <c r="AC406" s="43">
        <f t="shared" si="49"/>
        <v>17.05</v>
      </c>
      <c r="AD406" s="43">
        <f t="shared" si="54"/>
        <v>25.575000000000003</v>
      </c>
      <c r="AE406" s="43">
        <f t="shared" si="49"/>
        <v>17.05</v>
      </c>
      <c r="AF406" s="43">
        <f t="shared" si="49"/>
        <v>17.05</v>
      </c>
      <c r="AG406" s="43">
        <f t="shared" si="48"/>
        <v>17.05</v>
      </c>
      <c r="AH406" s="43"/>
      <c r="AI406" s="26"/>
      <c r="AJ406" s="26"/>
      <c r="AK406" s="26"/>
      <c r="AL406" s="24"/>
      <c r="AM406" s="24"/>
      <c r="AN406" s="24"/>
      <c r="AO406" s="24"/>
      <c r="AP406" s="24"/>
    </row>
    <row r="407" spans="1:42" x14ac:dyDescent="0.25">
      <c r="A407" s="3"/>
      <c r="B407" s="6">
        <v>394</v>
      </c>
      <c r="C407" s="71">
        <f>IFERROR(VLOOKUP($B407,$P$14:$V$514,5,0),"")</f>
        <v>70150</v>
      </c>
      <c r="D407" s="68" t="str">
        <f>IFERROR(VLOOKUP($B407,$P$14:$V$514,4,0),"")</f>
        <v>Radiology</v>
      </c>
      <c r="E407" s="71" t="str">
        <f>IFERROR(VLOOKUP($B407,$P$14:$V$514,6,0),"")</f>
        <v>Xray Facial Bones 4 Views</v>
      </c>
      <c r="F407" s="70">
        <f>IFERROR(VLOOKUP($B407,$P$14:$V$514,7,0),"")</f>
        <v>364.7</v>
      </c>
      <c r="G407" s="70">
        <f t="shared" si="51"/>
        <v>364.7</v>
      </c>
      <c r="H407" s="69">
        <f t="shared" si="52"/>
        <v>364.7</v>
      </c>
      <c r="I407" s="69">
        <f>IFERROR(VLOOKUP(B407,$P$14:$AH$514,VLOOKUP(I$11,$M$13:$N$23,2,0),0),"")</f>
        <v>335.52</v>
      </c>
      <c r="J407" s="5"/>
      <c r="K407" s="5"/>
      <c r="L407" s="5"/>
      <c r="M407" s="24"/>
      <c r="N407" s="24"/>
      <c r="O407" s="24"/>
      <c r="P407" s="44">
        <f>IFERROR(RANK(Q407,$Q$14:$Q$514,1),"")</f>
        <v>394</v>
      </c>
      <c r="Q407" s="39">
        <f t="shared" si="53"/>
        <v>1.00407</v>
      </c>
      <c r="R407" s="41"/>
      <c r="S407" s="41" t="s">
        <v>528</v>
      </c>
      <c r="T407" s="41">
        <v>70150</v>
      </c>
      <c r="U407" s="41" t="s">
        <v>408</v>
      </c>
      <c r="V407" s="41">
        <v>364.7</v>
      </c>
      <c r="W407" s="42">
        <v>335.52</v>
      </c>
      <c r="X407" s="42">
        <v>309.995</v>
      </c>
      <c r="Y407" s="42">
        <v>346.46499999999997</v>
      </c>
      <c r="Z407" s="42">
        <v>346.46499999999997</v>
      </c>
      <c r="AA407" s="43">
        <f t="shared" si="50"/>
        <v>309.995</v>
      </c>
      <c r="AB407" s="43">
        <f t="shared" si="49"/>
        <v>328.23</v>
      </c>
      <c r="AC407" s="43">
        <f t="shared" si="49"/>
        <v>182.35</v>
      </c>
      <c r="AD407" s="43">
        <f t="shared" si="54"/>
        <v>273.52499999999998</v>
      </c>
      <c r="AE407" s="43">
        <f t="shared" si="49"/>
        <v>182.35</v>
      </c>
      <c r="AF407" s="43">
        <f t="shared" si="49"/>
        <v>182.35</v>
      </c>
      <c r="AG407" s="43">
        <f t="shared" si="48"/>
        <v>182.35</v>
      </c>
      <c r="AH407" s="43"/>
      <c r="AI407" s="26"/>
      <c r="AJ407" s="26"/>
      <c r="AK407" s="26"/>
      <c r="AL407" s="24"/>
      <c r="AM407" s="24"/>
      <c r="AN407" s="24"/>
      <c r="AO407" s="24"/>
      <c r="AP407" s="24"/>
    </row>
    <row r="408" spans="1:42" x14ac:dyDescent="0.25">
      <c r="A408" s="3"/>
      <c r="B408" s="6">
        <v>395</v>
      </c>
      <c r="C408" s="71">
        <f>IFERROR(VLOOKUP($B408,$P$14:$V$514,5,0),"")</f>
        <v>70150</v>
      </c>
      <c r="D408" s="68" t="str">
        <f>IFERROR(VLOOKUP($B408,$P$14:$V$514,4,0),"")</f>
        <v>Radiology</v>
      </c>
      <c r="E408" s="71" t="str">
        <f>IFERROR(VLOOKUP($B408,$P$14:$V$514,6,0),"")</f>
        <v>Xray Facial Bones 4 Views - Radiologist Read</v>
      </c>
      <c r="F408" s="70">
        <f>IFERROR(VLOOKUP($B408,$P$14:$V$514,7,0),"")</f>
        <v>43.5</v>
      </c>
      <c r="G408" s="70">
        <f t="shared" si="51"/>
        <v>43.5</v>
      </c>
      <c r="H408" s="69">
        <f t="shared" si="52"/>
        <v>43.5</v>
      </c>
      <c r="I408" s="69">
        <f>IFERROR(VLOOKUP(B408,$P$14:$AH$514,VLOOKUP(I$11,$M$13:$N$23,2,0),0),"")</f>
        <v>40.020000000000003</v>
      </c>
      <c r="J408" s="5"/>
      <c r="K408" s="5"/>
      <c r="L408" s="5"/>
      <c r="M408" s="24"/>
      <c r="N408" s="24"/>
      <c r="O408" s="24"/>
      <c r="P408" s="44">
        <f>IFERROR(RANK(Q408,$Q$14:$Q$514,1),"")</f>
        <v>395</v>
      </c>
      <c r="Q408" s="39">
        <f t="shared" si="53"/>
        <v>1.0040800000000001</v>
      </c>
      <c r="R408" s="41"/>
      <c r="S408" s="41" t="s">
        <v>528</v>
      </c>
      <c r="T408" s="41">
        <v>70150</v>
      </c>
      <c r="U408" s="41" t="s">
        <v>409</v>
      </c>
      <c r="V408" s="41">
        <v>43.5</v>
      </c>
      <c r="W408" s="42">
        <v>40.020000000000003</v>
      </c>
      <c r="X408" s="42">
        <v>36.975000000000001</v>
      </c>
      <c r="Y408" s="42">
        <v>41.324999999999996</v>
      </c>
      <c r="Z408" s="42">
        <v>41.324999999999996</v>
      </c>
      <c r="AA408" s="43">
        <f t="shared" si="50"/>
        <v>36.975000000000001</v>
      </c>
      <c r="AB408" s="43">
        <f t="shared" si="49"/>
        <v>39.15</v>
      </c>
      <c r="AC408" s="43">
        <f t="shared" si="49"/>
        <v>21.75</v>
      </c>
      <c r="AD408" s="43">
        <f t="shared" si="54"/>
        <v>32.625</v>
      </c>
      <c r="AE408" s="43">
        <f t="shared" si="49"/>
        <v>21.75</v>
      </c>
      <c r="AF408" s="43">
        <f t="shared" si="49"/>
        <v>21.75</v>
      </c>
      <c r="AG408" s="43">
        <f t="shared" si="48"/>
        <v>21.75</v>
      </c>
      <c r="AH408" s="43"/>
      <c r="AI408" s="26"/>
      <c r="AJ408" s="26"/>
      <c r="AK408" s="26"/>
      <c r="AL408" s="24"/>
      <c r="AM408" s="24"/>
      <c r="AN408" s="24"/>
      <c r="AO408" s="24"/>
      <c r="AP408" s="24"/>
    </row>
    <row r="409" spans="1:42" x14ac:dyDescent="0.25">
      <c r="A409" s="3"/>
      <c r="B409" s="6">
        <v>396</v>
      </c>
      <c r="C409" s="71">
        <f>IFERROR(VLOOKUP($B409,$P$14:$V$514,5,0),"")</f>
        <v>70150</v>
      </c>
      <c r="D409" s="68" t="str">
        <f>IFERROR(VLOOKUP($B409,$P$14:$V$514,4,0),"")</f>
        <v>Radiology</v>
      </c>
      <c r="E409" s="71" t="str">
        <f>IFERROR(VLOOKUP($B409,$P$14:$V$514,6,0),"")</f>
        <v>Xray Facial Bones 5 Views</v>
      </c>
      <c r="F409" s="70">
        <f>IFERROR(VLOOKUP($B409,$P$14:$V$514,7,0),"")</f>
        <v>427.35</v>
      </c>
      <c r="G409" s="70">
        <f t="shared" si="51"/>
        <v>427.35</v>
      </c>
      <c r="H409" s="69">
        <f t="shared" si="52"/>
        <v>427.35</v>
      </c>
      <c r="I409" s="69">
        <f>IFERROR(VLOOKUP(B409,$P$14:$AH$514,VLOOKUP(I$11,$M$13:$N$23,2,0),0),"")</f>
        <v>393.16</v>
      </c>
      <c r="J409" s="5"/>
      <c r="K409" s="5"/>
      <c r="L409" s="5"/>
      <c r="M409" s="24"/>
      <c r="N409" s="24"/>
      <c r="O409" s="24"/>
      <c r="P409" s="44">
        <f>IFERROR(RANK(Q409,$Q$14:$Q$514,1),"")</f>
        <v>396</v>
      </c>
      <c r="Q409" s="39">
        <f t="shared" si="53"/>
        <v>1.0040899999999999</v>
      </c>
      <c r="R409" s="41"/>
      <c r="S409" s="41" t="s">
        <v>528</v>
      </c>
      <c r="T409" s="41">
        <v>70150</v>
      </c>
      <c r="U409" s="41" t="s">
        <v>410</v>
      </c>
      <c r="V409" s="41">
        <v>427.35</v>
      </c>
      <c r="W409" s="42">
        <v>393.16</v>
      </c>
      <c r="X409" s="42">
        <v>363.2475</v>
      </c>
      <c r="Y409" s="42">
        <v>405.98250000000002</v>
      </c>
      <c r="Z409" s="42">
        <v>405.98250000000002</v>
      </c>
      <c r="AA409" s="43">
        <f t="shared" si="50"/>
        <v>363.2475</v>
      </c>
      <c r="AB409" s="43">
        <f t="shared" si="49"/>
        <v>384.61500000000001</v>
      </c>
      <c r="AC409" s="43">
        <f t="shared" si="49"/>
        <v>213.67500000000001</v>
      </c>
      <c r="AD409" s="43">
        <f t="shared" si="54"/>
        <v>320.51250000000005</v>
      </c>
      <c r="AE409" s="43">
        <f t="shared" si="49"/>
        <v>213.67500000000001</v>
      </c>
      <c r="AF409" s="43">
        <f t="shared" si="49"/>
        <v>213.67500000000001</v>
      </c>
      <c r="AG409" s="43">
        <f t="shared" si="48"/>
        <v>213.67500000000001</v>
      </c>
      <c r="AH409" s="43"/>
      <c r="AI409" s="26"/>
      <c r="AJ409" s="26"/>
      <c r="AK409" s="26"/>
      <c r="AL409" s="24"/>
      <c r="AM409" s="24"/>
      <c r="AN409" s="24"/>
      <c r="AO409" s="24"/>
      <c r="AP409" s="24"/>
    </row>
    <row r="410" spans="1:42" x14ac:dyDescent="0.25">
      <c r="A410" s="3"/>
      <c r="B410" s="6">
        <v>397</v>
      </c>
      <c r="C410" s="71">
        <f>IFERROR(VLOOKUP($B410,$P$14:$V$514,5,0),"")</f>
        <v>70150</v>
      </c>
      <c r="D410" s="68" t="str">
        <f>IFERROR(VLOOKUP($B410,$P$14:$V$514,4,0),"")</f>
        <v>Radiology</v>
      </c>
      <c r="E410" s="71" t="str">
        <f>IFERROR(VLOOKUP($B410,$P$14:$V$514,6,0),"")</f>
        <v>Xray Facial Bones 5 Views - Radiologist Read</v>
      </c>
      <c r="F410" s="70">
        <f>IFERROR(VLOOKUP($B410,$P$14:$V$514,7,0),"")</f>
        <v>47.2</v>
      </c>
      <c r="G410" s="70">
        <f t="shared" si="51"/>
        <v>47.2</v>
      </c>
      <c r="H410" s="69">
        <f t="shared" si="52"/>
        <v>47.2</v>
      </c>
      <c r="I410" s="69">
        <f>IFERROR(VLOOKUP(B410,$P$14:$AH$514,VLOOKUP(I$11,$M$13:$N$23,2,0),0),"")</f>
        <v>43.42</v>
      </c>
      <c r="J410" s="5"/>
      <c r="K410" s="5"/>
      <c r="L410" s="5"/>
      <c r="M410" s="24"/>
      <c r="N410" s="24"/>
      <c r="O410" s="24"/>
      <c r="P410" s="44">
        <f>IFERROR(RANK(Q410,$Q$14:$Q$514,1),"")</f>
        <v>397</v>
      </c>
      <c r="Q410" s="39">
        <f t="shared" si="53"/>
        <v>1.0041</v>
      </c>
      <c r="R410" s="41"/>
      <c r="S410" s="41" t="s">
        <v>528</v>
      </c>
      <c r="T410" s="41">
        <v>70150</v>
      </c>
      <c r="U410" s="41" t="s">
        <v>411</v>
      </c>
      <c r="V410" s="41">
        <v>47.2</v>
      </c>
      <c r="W410" s="42">
        <v>43.42</v>
      </c>
      <c r="X410" s="42">
        <v>40.120000000000005</v>
      </c>
      <c r="Y410" s="42">
        <v>44.84</v>
      </c>
      <c r="Z410" s="42">
        <v>44.84</v>
      </c>
      <c r="AA410" s="43">
        <f t="shared" si="50"/>
        <v>40.120000000000005</v>
      </c>
      <c r="AB410" s="43">
        <f t="shared" si="49"/>
        <v>42.480000000000004</v>
      </c>
      <c r="AC410" s="43">
        <f t="shared" si="49"/>
        <v>23.6</v>
      </c>
      <c r="AD410" s="43">
        <f t="shared" si="54"/>
        <v>35.400000000000006</v>
      </c>
      <c r="AE410" s="43">
        <f t="shared" si="49"/>
        <v>23.6</v>
      </c>
      <c r="AF410" s="43">
        <f t="shared" si="49"/>
        <v>23.6</v>
      </c>
      <c r="AG410" s="43">
        <f t="shared" si="48"/>
        <v>23.6</v>
      </c>
      <c r="AH410" s="43"/>
      <c r="AI410" s="26"/>
      <c r="AJ410" s="26"/>
      <c r="AK410" s="26"/>
      <c r="AL410" s="24"/>
      <c r="AM410" s="24"/>
      <c r="AN410" s="24"/>
      <c r="AO410" s="24"/>
      <c r="AP410" s="24"/>
    </row>
    <row r="411" spans="1:42" x14ac:dyDescent="0.25">
      <c r="A411" s="3"/>
      <c r="B411" s="6">
        <v>398</v>
      </c>
      <c r="C411" s="71">
        <f>IFERROR(VLOOKUP($B411,$P$14:$V$514,5,0),"")</f>
        <v>74018</v>
      </c>
      <c r="D411" s="68" t="str">
        <f>IFERROR(VLOOKUP($B411,$P$14:$V$514,4,0),"")</f>
        <v>Radiology</v>
      </c>
      <c r="E411" s="71" t="str">
        <f>IFERROR(VLOOKUP($B411,$P$14:$V$514,6,0),"")</f>
        <v>Xray Abdomen 1 View</v>
      </c>
      <c r="F411" s="70">
        <f>IFERROR(VLOOKUP($B411,$P$14:$V$514,7,0),"")</f>
        <v>148.4</v>
      </c>
      <c r="G411" s="70">
        <f t="shared" si="51"/>
        <v>148.4</v>
      </c>
      <c r="H411" s="69">
        <f t="shared" si="52"/>
        <v>148.4</v>
      </c>
      <c r="I411" s="69">
        <f>IFERROR(VLOOKUP(B411,$P$14:$AH$514,VLOOKUP(I$11,$M$13:$N$23,2,0),0),"")</f>
        <v>136.53</v>
      </c>
      <c r="J411" s="5"/>
      <c r="K411" s="5"/>
      <c r="L411" s="5"/>
      <c r="M411" s="24"/>
      <c r="N411" s="24"/>
      <c r="O411" s="24"/>
      <c r="P411" s="44">
        <f>IFERROR(RANK(Q411,$Q$14:$Q$514,1),"")</f>
        <v>398</v>
      </c>
      <c r="Q411" s="39">
        <f t="shared" si="53"/>
        <v>1.0041100000000001</v>
      </c>
      <c r="R411" s="41"/>
      <c r="S411" s="41" t="s">
        <v>528</v>
      </c>
      <c r="T411" s="41">
        <v>74018</v>
      </c>
      <c r="U411" s="41" t="s">
        <v>412</v>
      </c>
      <c r="V411" s="41">
        <v>148.4</v>
      </c>
      <c r="W411" s="42">
        <v>136.53</v>
      </c>
      <c r="X411" s="42">
        <v>126.14</v>
      </c>
      <c r="Y411" s="42">
        <v>140.97999999999999</v>
      </c>
      <c r="Z411" s="42">
        <v>140.97999999999999</v>
      </c>
      <c r="AA411" s="43">
        <f t="shared" si="50"/>
        <v>126.14</v>
      </c>
      <c r="AB411" s="43">
        <f t="shared" si="49"/>
        <v>133.56</v>
      </c>
      <c r="AC411" s="43">
        <f t="shared" si="49"/>
        <v>74.2</v>
      </c>
      <c r="AD411" s="43">
        <f t="shared" si="54"/>
        <v>111.30000000000001</v>
      </c>
      <c r="AE411" s="43">
        <f t="shared" si="49"/>
        <v>74.2</v>
      </c>
      <c r="AF411" s="43">
        <f t="shared" si="49"/>
        <v>74.2</v>
      </c>
      <c r="AG411" s="43">
        <f t="shared" si="48"/>
        <v>74.2</v>
      </c>
      <c r="AH411" s="43"/>
      <c r="AI411" s="26"/>
      <c r="AJ411" s="26"/>
      <c r="AK411" s="26"/>
      <c r="AL411" s="24"/>
      <c r="AM411" s="24"/>
      <c r="AN411" s="24"/>
      <c r="AO411" s="24"/>
      <c r="AP411" s="24"/>
    </row>
    <row r="412" spans="1:42" x14ac:dyDescent="0.25">
      <c r="A412" s="3"/>
      <c r="B412" s="6">
        <v>399</v>
      </c>
      <c r="C412" s="71">
        <f>IFERROR(VLOOKUP($B412,$P$14:$V$514,5,0),"")</f>
        <v>74018</v>
      </c>
      <c r="D412" s="68" t="str">
        <f>IFERROR(VLOOKUP($B412,$P$14:$V$514,4,0),"")</f>
        <v>Radiology</v>
      </c>
      <c r="E412" s="71" t="str">
        <f>IFERROR(VLOOKUP($B412,$P$14:$V$514,6,0),"")</f>
        <v>Xray Abdomen 1 View - Radiologist Read</v>
      </c>
      <c r="F412" s="70">
        <f>IFERROR(VLOOKUP($B412,$P$14:$V$514,7,0),"")</f>
        <v>21.6</v>
      </c>
      <c r="G412" s="70">
        <f t="shared" si="51"/>
        <v>21.6</v>
      </c>
      <c r="H412" s="69">
        <f t="shared" si="52"/>
        <v>21.6</v>
      </c>
      <c r="I412" s="69">
        <f>IFERROR(VLOOKUP(B412,$P$14:$AH$514,VLOOKUP(I$11,$M$13:$N$23,2,0),0),"")</f>
        <v>19.87</v>
      </c>
      <c r="J412" s="5"/>
      <c r="K412" s="5"/>
      <c r="L412" s="5"/>
      <c r="M412" s="24"/>
      <c r="N412" s="24"/>
      <c r="O412" s="24"/>
      <c r="P412" s="44">
        <f>IFERROR(RANK(Q412,$Q$14:$Q$514,1),"")</f>
        <v>399</v>
      </c>
      <c r="Q412" s="39">
        <f t="shared" si="53"/>
        <v>1.0041199999999999</v>
      </c>
      <c r="R412" s="41"/>
      <c r="S412" s="41" t="s">
        <v>528</v>
      </c>
      <c r="T412" s="41">
        <v>74018</v>
      </c>
      <c r="U412" s="41" t="s">
        <v>413</v>
      </c>
      <c r="V412" s="41">
        <v>21.6</v>
      </c>
      <c r="W412" s="42">
        <v>19.87</v>
      </c>
      <c r="X412" s="42">
        <v>18.36</v>
      </c>
      <c r="Y412" s="42">
        <v>20.52</v>
      </c>
      <c r="Z412" s="42">
        <v>20.52</v>
      </c>
      <c r="AA412" s="43">
        <f t="shared" si="50"/>
        <v>18.36</v>
      </c>
      <c r="AB412" s="43">
        <f t="shared" si="49"/>
        <v>19.440000000000001</v>
      </c>
      <c r="AC412" s="43">
        <f t="shared" si="49"/>
        <v>10.8</v>
      </c>
      <c r="AD412" s="43">
        <f t="shared" si="54"/>
        <v>16.200000000000003</v>
      </c>
      <c r="AE412" s="43">
        <f t="shared" si="49"/>
        <v>10.8</v>
      </c>
      <c r="AF412" s="43">
        <f t="shared" si="49"/>
        <v>10.8</v>
      </c>
      <c r="AG412" s="43">
        <f t="shared" si="48"/>
        <v>10.8</v>
      </c>
      <c r="AH412" s="43"/>
      <c r="AI412" s="26"/>
      <c r="AJ412" s="26"/>
      <c r="AK412" s="26"/>
      <c r="AL412" s="24"/>
      <c r="AM412" s="24"/>
      <c r="AN412" s="24"/>
      <c r="AO412" s="24"/>
      <c r="AP412" s="24"/>
    </row>
    <row r="413" spans="1:42" x14ac:dyDescent="0.25">
      <c r="A413" s="3"/>
      <c r="B413" s="6">
        <v>400</v>
      </c>
      <c r="C413" s="71">
        <f>IFERROR(VLOOKUP($B413,$P$14:$V$514,5,0),"")</f>
        <v>74019</v>
      </c>
      <c r="D413" s="68" t="str">
        <f>IFERROR(VLOOKUP($B413,$P$14:$V$514,4,0),"")</f>
        <v>Radiology</v>
      </c>
      <c r="E413" s="71" t="str">
        <f>IFERROR(VLOOKUP($B413,$P$14:$V$514,6,0),"")</f>
        <v>Xray Abdomen Comp w/Erect &amp; Decub</v>
      </c>
      <c r="F413" s="70">
        <f>IFERROR(VLOOKUP($B413,$P$14:$V$514,7,0),"")</f>
        <v>222.5</v>
      </c>
      <c r="G413" s="70">
        <f t="shared" si="51"/>
        <v>222.5</v>
      </c>
      <c r="H413" s="69">
        <f t="shared" si="52"/>
        <v>222.5</v>
      </c>
      <c r="I413" s="69">
        <f>IFERROR(VLOOKUP(B413,$P$14:$AH$514,VLOOKUP(I$11,$M$13:$N$23,2,0),0),"")</f>
        <v>204.7</v>
      </c>
      <c r="J413" s="5"/>
      <c r="K413" s="5"/>
      <c r="L413" s="5"/>
      <c r="M413" s="24"/>
      <c r="N413" s="24"/>
      <c r="O413" s="24"/>
      <c r="P413" s="44">
        <f>IFERROR(RANK(Q413,$Q$14:$Q$514,1),"")</f>
        <v>400</v>
      </c>
      <c r="Q413" s="39">
        <f t="shared" si="53"/>
        <v>1.00413</v>
      </c>
      <c r="R413" s="41"/>
      <c r="S413" s="41" t="s">
        <v>528</v>
      </c>
      <c r="T413" s="41">
        <v>74019</v>
      </c>
      <c r="U413" s="41" t="s">
        <v>414</v>
      </c>
      <c r="V413" s="41">
        <v>222.5</v>
      </c>
      <c r="W413" s="42">
        <v>204.7</v>
      </c>
      <c r="X413" s="42">
        <v>189.125</v>
      </c>
      <c r="Y413" s="42">
        <v>211.375</v>
      </c>
      <c r="Z413" s="42">
        <v>211.375</v>
      </c>
      <c r="AA413" s="43">
        <f t="shared" si="50"/>
        <v>189.125</v>
      </c>
      <c r="AB413" s="43">
        <f t="shared" si="49"/>
        <v>200.25</v>
      </c>
      <c r="AC413" s="43">
        <f t="shared" si="49"/>
        <v>111.25</v>
      </c>
      <c r="AD413" s="43">
        <f t="shared" si="54"/>
        <v>166.875</v>
      </c>
      <c r="AE413" s="43">
        <f t="shared" si="49"/>
        <v>111.25</v>
      </c>
      <c r="AF413" s="43">
        <f t="shared" si="49"/>
        <v>111.25</v>
      </c>
      <c r="AG413" s="43">
        <f t="shared" si="48"/>
        <v>111.25</v>
      </c>
      <c r="AH413" s="43"/>
      <c r="AI413" s="26"/>
      <c r="AJ413" s="26"/>
      <c r="AK413" s="26"/>
      <c r="AL413" s="24"/>
      <c r="AM413" s="24"/>
      <c r="AN413" s="24"/>
      <c r="AO413" s="24"/>
      <c r="AP413" s="24"/>
    </row>
    <row r="414" spans="1:42" x14ac:dyDescent="0.25">
      <c r="A414" s="3"/>
      <c r="B414" s="6">
        <v>401</v>
      </c>
      <c r="C414" s="71">
        <f>IFERROR(VLOOKUP($B414,$P$14:$V$514,5,0),"")</f>
        <v>74019</v>
      </c>
      <c r="D414" s="68" t="str">
        <f>IFERROR(VLOOKUP($B414,$P$14:$V$514,4,0),"")</f>
        <v>Radiology</v>
      </c>
      <c r="E414" s="71" t="str">
        <f>IFERROR(VLOOKUP($B414,$P$14:$V$514,6,0),"")</f>
        <v>Xray Abdomen  Comp w/Erect &amp; Decub - Radiologist Read</v>
      </c>
      <c r="F414" s="70">
        <f>IFERROR(VLOOKUP($B414,$P$14:$V$514,7,0),"")</f>
        <v>27.1</v>
      </c>
      <c r="G414" s="70">
        <f t="shared" si="51"/>
        <v>27.1</v>
      </c>
      <c r="H414" s="69">
        <f t="shared" si="52"/>
        <v>27.1</v>
      </c>
      <c r="I414" s="69">
        <f>IFERROR(VLOOKUP(B414,$P$14:$AH$514,VLOOKUP(I$11,$M$13:$N$23,2,0),0),"")</f>
        <v>24.93</v>
      </c>
      <c r="J414" s="5"/>
      <c r="K414" s="5"/>
      <c r="L414" s="5"/>
      <c r="M414" s="24"/>
      <c r="N414" s="24"/>
      <c r="O414" s="24"/>
      <c r="P414" s="44">
        <f>IFERROR(RANK(Q414,$Q$14:$Q$514,1),"")</f>
        <v>401</v>
      </c>
      <c r="Q414" s="39">
        <f t="shared" si="53"/>
        <v>1.00414</v>
      </c>
      <c r="R414" s="41"/>
      <c r="S414" s="41" t="s">
        <v>528</v>
      </c>
      <c r="T414" s="41">
        <v>74019</v>
      </c>
      <c r="U414" s="41" t="s">
        <v>415</v>
      </c>
      <c r="V414" s="41">
        <v>27.1</v>
      </c>
      <c r="W414" s="42">
        <v>24.93</v>
      </c>
      <c r="X414" s="42">
        <v>23.035</v>
      </c>
      <c r="Y414" s="42">
        <v>25.745000000000001</v>
      </c>
      <c r="Z414" s="42">
        <v>25.745000000000001</v>
      </c>
      <c r="AA414" s="43">
        <f t="shared" si="50"/>
        <v>23.035</v>
      </c>
      <c r="AB414" s="43">
        <f t="shared" si="49"/>
        <v>24.39</v>
      </c>
      <c r="AC414" s="43">
        <f t="shared" si="49"/>
        <v>13.55</v>
      </c>
      <c r="AD414" s="43">
        <f t="shared" si="54"/>
        <v>20.325000000000003</v>
      </c>
      <c r="AE414" s="43">
        <f t="shared" si="49"/>
        <v>13.55</v>
      </c>
      <c r="AF414" s="43">
        <f t="shared" si="49"/>
        <v>13.55</v>
      </c>
      <c r="AG414" s="43">
        <f t="shared" ref="AG414:AG477" si="55">$V414*AG$11</f>
        <v>13.55</v>
      </c>
      <c r="AH414" s="43"/>
      <c r="AI414" s="26"/>
      <c r="AJ414" s="26"/>
      <c r="AK414" s="26"/>
      <c r="AL414" s="24"/>
      <c r="AM414" s="24"/>
      <c r="AN414" s="24"/>
      <c r="AO414" s="24"/>
      <c r="AP414" s="24"/>
    </row>
    <row r="415" spans="1:42" x14ac:dyDescent="0.25">
      <c r="A415" s="3"/>
      <c r="B415" s="6">
        <v>402</v>
      </c>
      <c r="C415" s="71">
        <f>IFERROR(VLOOKUP($B415,$P$14:$V$514,5,0),"")</f>
        <v>74022</v>
      </c>
      <c r="D415" s="68" t="str">
        <f>IFERROR(VLOOKUP($B415,$P$14:$V$514,4,0),"")</f>
        <v>Radiology</v>
      </c>
      <c r="E415" s="71" t="str">
        <f>IFERROR(VLOOKUP($B415,$P$14:$V$514,6,0),"")</f>
        <v>Xray Abdomen Supine and Erect/Decub W/P</v>
      </c>
      <c r="F415" s="70">
        <f>IFERROR(VLOOKUP($B415,$P$14:$V$514,7,0),"")</f>
        <v>309.45</v>
      </c>
      <c r="G415" s="70">
        <f t="shared" si="51"/>
        <v>309.45</v>
      </c>
      <c r="H415" s="69">
        <f t="shared" si="52"/>
        <v>309.45</v>
      </c>
      <c r="I415" s="69">
        <f>IFERROR(VLOOKUP(B415,$P$14:$AH$514,VLOOKUP(I$11,$M$13:$N$23,2,0),0),"")</f>
        <v>284.69</v>
      </c>
      <c r="J415" s="5"/>
      <c r="K415" s="5"/>
      <c r="L415" s="5"/>
      <c r="M415" s="24"/>
      <c r="N415" s="24"/>
      <c r="O415" s="24"/>
      <c r="P415" s="44">
        <f>IFERROR(RANK(Q415,$Q$14:$Q$514,1),"")</f>
        <v>402</v>
      </c>
      <c r="Q415" s="39">
        <f t="shared" si="53"/>
        <v>1.0041500000000001</v>
      </c>
      <c r="R415" s="41"/>
      <c r="S415" s="41" t="s">
        <v>528</v>
      </c>
      <c r="T415" s="41">
        <v>74022</v>
      </c>
      <c r="U415" s="41" t="s">
        <v>416</v>
      </c>
      <c r="V415" s="41">
        <v>309.45</v>
      </c>
      <c r="W415" s="42">
        <v>284.69</v>
      </c>
      <c r="X415" s="42">
        <v>263.03249999999997</v>
      </c>
      <c r="Y415" s="42">
        <v>293.97749999999996</v>
      </c>
      <c r="Z415" s="42">
        <v>293.97749999999996</v>
      </c>
      <c r="AA415" s="43">
        <f t="shared" si="50"/>
        <v>263.03249999999997</v>
      </c>
      <c r="AB415" s="43">
        <f t="shared" si="49"/>
        <v>278.505</v>
      </c>
      <c r="AC415" s="43">
        <f t="shared" si="49"/>
        <v>154.72499999999999</v>
      </c>
      <c r="AD415" s="43">
        <f t="shared" si="54"/>
        <v>232.08749999999998</v>
      </c>
      <c r="AE415" s="43">
        <f t="shared" si="49"/>
        <v>154.72499999999999</v>
      </c>
      <c r="AF415" s="43">
        <f t="shared" si="49"/>
        <v>154.72499999999999</v>
      </c>
      <c r="AG415" s="43">
        <f t="shared" si="55"/>
        <v>154.72499999999999</v>
      </c>
      <c r="AH415" s="43"/>
      <c r="AI415" s="26"/>
      <c r="AJ415" s="26"/>
      <c r="AK415" s="26"/>
      <c r="AL415" s="24"/>
      <c r="AM415" s="24"/>
      <c r="AN415" s="24"/>
      <c r="AO415" s="24"/>
      <c r="AP415" s="24"/>
    </row>
    <row r="416" spans="1:42" x14ac:dyDescent="0.25">
      <c r="A416" s="3"/>
      <c r="B416" s="6">
        <v>403</v>
      </c>
      <c r="C416" s="71">
        <f>IFERROR(VLOOKUP($B416,$P$14:$V$514,5,0),"")</f>
        <v>74022</v>
      </c>
      <c r="D416" s="68" t="str">
        <f>IFERROR(VLOOKUP($B416,$P$14:$V$514,4,0),"")</f>
        <v>Radiology</v>
      </c>
      <c r="E416" s="71" t="str">
        <f>IFERROR(VLOOKUP($B416,$P$14:$V$514,6,0),"")</f>
        <v>Xray Abdomen Supine and Erect/Decub W/P - Radiologist Read</v>
      </c>
      <c r="F416" s="70">
        <f>IFERROR(VLOOKUP($B416,$P$14:$V$514,7,0),"")</f>
        <v>32.4</v>
      </c>
      <c r="G416" s="70">
        <f t="shared" si="51"/>
        <v>32.4</v>
      </c>
      <c r="H416" s="69">
        <f t="shared" si="52"/>
        <v>32.4</v>
      </c>
      <c r="I416" s="69">
        <f>IFERROR(VLOOKUP(B416,$P$14:$AH$514,VLOOKUP(I$11,$M$13:$N$23,2,0),0),"")</f>
        <v>29.81</v>
      </c>
      <c r="J416" s="5"/>
      <c r="K416" s="5"/>
      <c r="L416" s="5"/>
      <c r="M416" s="24"/>
      <c r="N416" s="24"/>
      <c r="O416" s="24"/>
      <c r="P416" s="44">
        <f>IFERROR(RANK(Q416,$Q$14:$Q$514,1),"")</f>
        <v>403</v>
      </c>
      <c r="Q416" s="39">
        <f t="shared" si="53"/>
        <v>1.0041599999999999</v>
      </c>
      <c r="R416" s="41"/>
      <c r="S416" s="41" t="s">
        <v>528</v>
      </c>
      <c r="T416" s="41">
        <v>74022</v>
      </c>
      <c r="U416" s="41" t="s">
        <v>417</v>
      </c>
      <c r="V416" s="41">
        <v>32.4</v>
      </c>
      <c r="W416" s="42">
        <v>29.81</v>
      </c>
      <c r="X416" s="42">
        <v>27.54</v>
      </c>
      <c r="Y416" s="42">
        <v>30.779999999999998</v>
      </c>
      <c r="Z416" s="42">
        <v>30.779999999999998</v>
      </c>
      <c r="AA416" s="43">
        <f t="shared" si="50"/>
        <v>27.54</v>
      </c>
      <c r="AB416" s="43">
        <f t="shared" si="49"/>
        <v>29.16</v>
      </c>
      <c r="AC416" s="43">
        <f t="shared" si="49"/>
        <v>16.2</v>
      </c>
      <c r="AD416" s="43">
        <f t="shared" si="54"/>
        <v>24.299999999999997</v>
      </c>
      <c r="AE416" s="43">
        <f t="shared" si="49"/>
        <v>16.2</v>
      </c>
      <c r="AF416" s="43">
        <f t="shared" si="49"/>
        <v>16.2</v>
      </c>
      <c r="AG416" s="43">
        <f t="shared" si="55"/>
        <v>16.2</v>
      </c>
      <c r="AH416" s="43"/>
      <c r="AI416" s="26"/>
      <c r="AJ416" s="26"/>
      <c r="AK416" s="26"/>
      <c r="AL416" s="24"/>
      <c r="AM416" s="24"/>
      <c r="AN416" s="24"/>
      <c r="AO416" s="24"/>
      <c r="AP416" s="24"/>
    </row>
    <row r="417" spans="1:42" x14ac:dyDescent="0.25">
      <c r="A417" s="3"/>
      <c r="B417" s="6">
        <v>404</v>
      </c>
      <c r="C417" s="71">
        <f>IFERROR(VLOOKUP($B417,$P$14:$V$514,5,0),"")</f>
        <v>74021</v>
      </c>
      <c r="D417" s="68" t="str">
        <f>IFERROR(VLOOKUP($B417,$P$14:$V$514,4,0),"")</f>
        <v>Radiology</v>
      </c>
      <c r="E417" s="71" t="str">
        <f>IFERROR(VLOOKUP($B417,$P$14:$V$514,6,0),"")</f>
        <v>Xray Abdomen Supine AP W/Erect&amp;Decub&amp;PA</v>
      </c>
      <c r="F417" s="70">
        <f>IFERROR(VLOOKUP($B417,$P$14:$V$514,7,0),"")</f>
        <v>455.3</v>
      </c>
      <c r="G417" s="70">
        <f t="shared" si="51"/>
        <v>455.3</v>
      </c>
      <c r="H417" s="69">
        <f t="shared" si="52"/>
        <v>455.3</v>
      </c>
      <c r="I417" s="69">
        <f>IFERROR(VLOOKUP(B417,$P$14:$AH$514,VLOOKUP(I$11,$M$13:$N$23,2,0),0),"")</f>
        <v>418.88</v>
      </c>
      <c r="J417" s="5"/>
      <c r="K417" s="5"/>
      <c r="L417" s="5"/>
      <c r="M417" s="24"/>
      <c r="N417" s="24"/>
      <c r="O417" s="24"/>
      <c r="P417" s="44">
        <f>IFERROR(RANK(Q417,$Q$14:$Q$514,1),"")</f>
        <v>404</v>
      </c>
      <c r="Q417" s="39">
        <f t="shared" si="53"/>
        <v>1.00417</v>
      </c>
      <c r="R417" s="41"/>
      <c r="S417" s="41" t="s">
        <v>528</v>
      </c>
      <c r="T417" s="41">
        <v>74021</v>
      </c>
      <c r="U417" s="41" t="s">
        <v>418</v>
      </c>
      <c r="V417" s="41">
        <v>455.3</v>
      </c>
      <c r="W417" s="42">
        <v>418.88</v>
      </c>
      <c r="X417" s="42">
        <v>387.005</v>
      </c>
      <c r="Y417" s="42">
        <v>432.53499999999997</v>
      </c>
      <c r="Z417" s="42">
        <v>432.53499999999997</v>
      </c>
      <c r="AA417" s="43">
        <f t="shared" si="50"/>
        <v>387.005</v>
      </c>
      <c r="AB417" s="43">
        <f t="shared" si="49"/>
        <v>409.77000000000004</v>
      </c>
      <c r="AC417" s="43">
        <f t="shared" si="49"/>
        <v>227.65</v>
      </c>
      <c r="AD417" s="43">
        <f t="shared" si="54"/>
        <v>341.47500000000002</v>
      </c>
      <c r="AE417" s="43">
        <f t="shared" si="49"/>
        <v>227.65</v>
      </c>
      <c r="AF417" s="43">
        <f t="shared" si="49"/>
        <v>227.65</v>
      </c>
      <c r="AG417" s="43">
        <f t="shared" si="55"/>
        <v>227.65</v>
      </c>
      <c r="AH417" s="43"/>
      <c r="AI417" s="26"/>
      <c r="AJ417" s="26"/>
      <c r="AK417" s="26"/>
      <c r="AL417" s="24"/>
      <c r="AM417" s="24"/>
      <c r="AN417" s="24"/>
      <c r="AO417" s="24"/>
      <c r="AP417" s="24"/>
    </row>
    <row r="418" spans="1:42" x14ac:dyDescent="0.25">
      <c r="A418" s="3"/>
      <c r="B418" s="6">
        <v>405</v>
      </c>
      <c r="C418" s="71">
        <f>IFERROR(VLOOKUP($B418,$P$14:$V$514,5,0),"")</f>
        <v>74021</v>
      </c>
      <c r="D418" s="68" t="str">
        <f>IFERROR(VLOOKUP($B418,$P$14:$V$514,4,0),"")</f>
        <v>Radiology</v>
      </c>
      <c r="E418" s="71" t="str">
        <f>IFERROR(VLOOKUP($B418,$P$14:$V$514,6,0),"")</f>
        <v>Xray Abdomen Supine AP W/Erect&amp;Decub&amp;PA - Radiologist Read</v>
      </c>
      <c r="F418" s="70">
        <f>IFERROR(VLOOKUP($B418,$P$14:$V$514,7,0),"")</f>
        <v>60.9</v>
      </c>
      <c r="G418" s="70">
        <f t="shared" si="51"/>
        <v>60.9</v>
      </c>
      <c r="H418" s="69">
        <f t="shared" si="52"/>
        <v>60.9</v>
      </c>
      <c r="I418" s="69">
        <f>IFERROR(VLOOKUP(B418,$P$14:$AH$514,VLOOKUP(I$11,$M$13:$N$23,2,0),0),"")</f>
        <v>56.03</v>
      </c>
      <c r="J418" s="5"/>
      <c r="K418" s="5"/>
      <c r="L418" s="5"/>
      <c r="M418" s="24"/>
      <c r="N418" s="24"/>
      <c r="O418" s="24"/>
      <c r="P418" s="44">
        <f>IFERROR(RANK(Q418,$Q$14:$Q$514,1),"")</f>
        <v>405</v>
      </c>
      <c r="Q418" s="39">
        <f t="shared" si="53"/>
        <v>1.0041800000000001</v>
      </c>
      <c r="R418" s="41"/>
      <c r="S418" s="41" t="s">
        <v>528</v>
      </c>
      <c r="T418" s="41">
        <v>74021</v>
      </c>
      <c r="U418" s="41" t="s">
        <v>419</v>
      </c>
      <c r="V418" s="41">
        <v>60.9</v>
      </c>
      <c r="W418" s="42">
        <v>56.03</v>
      </c>
      <c r="X418" s="42">
        <v>51.765000000000001</v>
      </c>
      <c r="Y418" s="42">
        <v>57.854999999999997</v>
      </c>
      <c r="Z418" s="42">
        <v>57.854999999999997</v>
      </c>
      <c r="AA418" s="43">
        <f t="shared" si="50"/>
        <v>51.765000000000001</v>
      </c>
      <c r="AB418" s="43">
        <f t="shared" si="49"/>
        <v>54.81</v>
      </c>
      <c r="AC418" s="43">
        <f t="shared" si="49"/>
        <v>30.45</v>
      </c>
      <c r="AD418" s="43">
        <f t="shared" si="54"/>
        <v>45.674999999999997</v>
      </c>
      <c r="AE418" s="43">
        <f t="shared" ref="AB418:AF469" si="56">$V418*AE$11</f>
        <v>30.45</v>
      </c>
      <c r="AF418" s="43">
        <f t="shared" si="56"/>
        <v>30.45</v>
      </c>
      <c r="AG418" s="43">
        <f t="shared" si="55"/>
        <v>30.45</v>
      </c>
      <c r="AH418" s="43"/>
      <c r="AI418" s="26"/>
      <c r="AJ418" s="26"/>
      <c r="AK418" s="26"/>
      <c r="AL418" s="24"/>
      <c r="AM418" s="24"/>
      <c r="AN418" s="24"/>
      <c r="AO418" s="24"/>
      <c r="AP418" s="24"/>
    </row>
    <row r="419" spans="1:42" x14ac:dyDescent="0.25">
      <c r="A419" s="3"/>
      <c r="B419" s="6">
        <v>406</v>
      </c>
      <c r="C419" s="71">
        <f>IFERROR(VLOOKUP($B419,$P$14:$V$514,5,0),"")</f>
        <v>77085</v>
      </c>
      <c r="D419" s="68" t="str">
        <f>IFERROR(VLOOKUP($B419,$P$14:$V$514,4,0),"")</f>
        <v>Dexa</v>
      </c>
      <c r="E419" s="71" t="str">
        <f>IFERROR(VLOOKUP($B419,$P$14:$V$514,6,0),"")</f>
        <v>DEXA Bone Density Axial</v>
      </c>
      <c r="F419" s="70">
        <f>IFERROR(VLOOKUP($B419,$P$14:$V$514,7,0),"")</f>
        <v>316.75</v>
      </c>
      <c r="G419" s="70">
        <f t="shared" si="51"/>
        <v>316.75</v>
      </c>
      <c r="H419" s="69">
        <f t="shared" si="52"/>
        <v>316.75</v>
      </c>
      <c r="I419" s="69">
        <f>IFERROR(VLOOKUP(B419,$P$14:$AH$514,VLOOKUP(I$11,$M$13:$N$23,2,0),0),"")</f>
        <v>291.41000000000003</v>
      </c>
      <c r="J419" s="5"/>
      <c r="K419" s="5"/>
      <c r="L419" s="5"/>
      <c r="M419" s="24"/>
      <c r="N419" s="24"/>
      <c r="O419" s="24"/>
      <c r="P419" s="44">
        <f>IFERROR(RANK(Q419,$Q$14:$Q$514,1),"")</f>
        <v>406</v>
      </c>
      <c r="Q419" s="39">
        <f t="shared" si="53"/>
        <v>1.0041899999999999</v>
      </c>
      <c r="R419" s="41"/>
      <c r="S419" s="41" t="s">
        <v>525</v>
      </c>
      <c r="T419" s="41">
        <v>77085</v>
      </c>
      <c r="U419" s="41" t="s">
        <v>420</v>
      </c>
      <c r="V419" s="41">
        <v>316.75</v>
      </c>
      <c r="W419" s="42">
        <v>291.41000000000003</v>
      </c>
      <c r="X419" s="42">
        <v>269.23750000000001</v>
      </c>
      <c r="Y419" s="42">
        <v>300.91249999999997</v>
      </c>
      <c r="Z419" s="42">
        <v>300.91249999999997</v>
      </c>
      <c r="AA419" s="43">
        <f t="shared" si="50"/>
        <v>269.23750000000001</v>
      </c>
      <c r="AB419" s="43">
        <f t="shared" si="56"/>
        <v>285.07499999999999</v>
      </c>
      <c r="AC419" s="43">
        <f t="shared" si="56"/>
        <v>158.375</v>
      </c>
      <c r="AD419" s="43">
        <f t="shared" si="54"/>
        <v>237.5625</v>
      </c>
      <c r="AE419" s="43">
        <f t="shared" si="56"/>
        <v>158.375</v>
      </c>
      <c r="AF419" s="43">
        <f t="shared" si="56"/>
        <v>158.375</v>
      </c>
      <c r="AG419" s="43">
        <f t="shared" si="55"/>
        <v>158.375</v>
      </c>
      <c r="AH419" s="43"/>
      <c r="AI419" s="26"/>
      <c r="AJ419" s="26"/>
      <c r="AK419" s="26"/>
      <c r="AL419" s="24"/>
      <c r="AM419" s="24"/>
      <c r="AN419" s="24"/>
      <c r="AO419" s="24"/>
      <c r="AP419" s="24"/>
    </row>
    <row r="420" spans="1:42" x14ac:dyDescent="0.25">
      <c r="A420" s="3"/>
      <c r="B420" s="6">
        <v>407</v>
      </c>
      <c r="C420" s="71">
        <f>IFERROR(VLOOKUP($B420,$P$14:$V$514,5,0),"")</f>
        <v>77085</v>
      </c>
      <c r="D420" s="68" t="str">
        <f>IFERROR(VLOOKUP($B420,$P$14:$V$514,4,0),"")</f>
        <v>Dexa</v>
      </c>
      <c r="E420" s="71" t="str">
        <f>IFERROR(VLOOKUP($B420,$P$14:$V$514,6,0),"")</f>
        <v>DEXA Bone Density Axial - Radiologist Read</v>
      </c>
      <c r="F420" s="70">
        <f>IFERROR(VLOOKUP($B420,$P$14:$V$514,7,0),"")</f>
        <v>27.5</v>
      </c>
      <c r="G420" s="70">
        <f t="shared" si="51"/>
        <v>27.5</v>
      </c>
      <c r="H420" s="69">
        <f t="shared" si="52"/>
        <v>27.5</v>
      </c>
      <c r="I420" s="69">
        <f>IFERROR(VLOOKUP(B420,$P$14:$AH$514,VLOOKUP(I$11,$M$13:$N$23,2,0),0),"")</f>
        <v>25.3</v>
      </c>
      <c r="J420" s="5"/>
      <c r="K420" s="5"/>
      <c r="L420" s="5"/>
      <c r="M420" s="24"/>
      <c r="N420" s="24"/>
      <c r="O420" s="24"/>
      <c r="P420" s="44">
        <f>IFERROR(RANK(Q420,$Q$14:$Q$514,1),"")</f>
        <v>407</v>
      </c>
      <c r="Q420" s="39">
        <f t="shared" si="53"/>
        <v>1.0042</v>
      </c>
      <c r="R420" s="41"/>
      <c r="S420" s="41" t="s">
        <v>525</v>
      </c>
      <c r="T420" s="41">
        <v>77085</v>
      </c>
      <c r="U420" s="41" t="s">
        <v>421</v>
      </c>
      <c r="V420" s="41">
        <v>27.5</v>
      </c>
      <c r="W420" s="42">
        <v>25.3</v>
      </c>
      <c r="X420" s="42">
        <v>23.375</v>
      </c>
      <c r="Y420" s="42">
        <v>26.125</v>
      </c>
      <c r="Z420" s="42">
        <v>26.125</v>
      </c>
      <c r="AA420" s="43">
        <f t="shared" si="50"/>
        <v>23.375</v>
      </c>
      <c r="AB420" s="43">
        <f t="shared" si="56"/>
        <v>24.75</v>
      </c>
      <c r="AC420" s="43">
        <f t="shared" si="56"/>
        <v>13.75</v>
      </c>
      <c r="AD420" s="43">
        <f t="shared" si="54"/>
        <v>20.625</v>
      </c>
      <c r="AE420" s="43">
        <f t="shared" si="56"/>
        <v>13.75</v>
      </c>
      <c r="AF420" s="43">
        <f t="shared" si="56"/>
        <v>13.75</v>
      </c>
      <c r="AG420" s="43">
        <f t="shared" si="55"/>
        <v>13.75</v>
      </c>
      <c r="AH420" s="43"/>
      <c r="AI420" s="26"/>
      <c r="AJ420" s="26"/>
      <c r="AK420" s="26"/>
      <c r="AL420" s="24"/>
      <c r="AM420" s="24"/>
      <c r="AN420" s="24"/>
      <c r="AO420" s="24"/>
      <c r="AP420" s="24"/>
    </row>
    <row r="421" spans="1:42" x14ac:dyDescent="0.25">
      <c r="A421" s="3"/>
      <c r="B421" s="6">
        <v>408</v>
      </c>
      <c r="C421" s="71">
        <f>IFERROR(VLOOKUP($B421,$P$14:$V$514,5,0),"")</f>
        <v>72081</v>
      </c>
      <c r="D421" s="68" t="str">
        <f>IFERROR(VLOOKUP($B421,$P$14:$V$514,4,0),"")</f>
        <v>Radiology</v>
      </c>
      <c r="E421" s="71" t="str">
        <f>IFERROR(VLOOKUP($B421,$P$14:$V$514,6,0),"")</f>
        <v>Xray Scoliosis Study Standing</v>
      </c>
      <c r="F421" s="70">
        <f>IFERROR(VLOOKUP($B421,$P$14:$V$514,7,0),"")</f>
        <v>440.7</v>
      </c>
      <c r="G421" s="70">
        <f t="shared" si="51"/>
        <v>440.7</v>
      </c>
      <c r="H421" s="69">
        <f t="shared" si="52"/>
        <v>440.7</v>
      </c>
      <c r="I421" s="69">
        <f>IFERROR(VLOOKUP(B421,$P$14:$AH$514,VLOOKUP(I$11,$M$13:$N$23,2,0),0),"")</f>
        <v>227.03</v>
      </c>
      <c r="J421" s="5"/>
      <c r="K421" s="5"/>
      <c r="L421" s="5"/>
      <c r="M421" s="24"/>
      <c r="N421" s="24"/>
      <c r="O421" s="24"/>
      <c r="P421" s="44">
        <f>IFERROR(RANK(Q421,$Q$14:$Q$514,1),"")</f>
        <v>408</v>
      </c>
      <c r="Q421" s="39">
        <f t="shared" si="53"/>
        <v>1.00421</v>
      </c>
      <c r="R421" s="41"/>
      <c r="S421" s="41" t="s">
        <v>528</v>
      </c>
      <c r="T421" s="41">
        <v>72081</v>
      </c>
      <c r="U421" s="41" t="s">
        <v>422</v>
      </c>
      <c r="V421" s="41">
        <v>440.7</v>
      </c>
      <c r="W421" s="42">
        <v>227.03</v>
      </c>
      <c r="X421" s="42">
        <v>374.59499999999997</v>
      </c>
      <c r="Y421" s="42">
        <v>418.66499999999996</v>
      </c>
      <c r="Z421" s="42">
        <v>418.66499999999996</v>
      </c>
      <c r="AA421" s="43">
        <f t="shared" si="50"/>
        <v>374.59499999999997</v>
      </c>
      <c r="AB421" s="43">
        <f t="shared" si="56"/>
        <v>396.63</v>
      </c>
      <c r="AC421" s="43">
        <f t="shared" si="56"/>
        <v>220.35</v>
      </c>
      <c r="AD421" s="43">
        <f t="shared" si="54"/>
        <v>330.52499999999998</v>
      </c>
      <c r="AE421" s="43">
        <f t="shared" si="56"/>
        <v>220.35</v>
      </c>
      <c r="AF421" s="43">
        <f t="shared" si="56"/>
        <v>220.35</v>
      </c>
      <c r="AG421" s="43">
        <f t="shared" si="55"/>
        <v>220.35</v>
      </c>
      <c r="AH421" s="43"/>
      <c r="AI421" s="26"/>
      <c r="AJ421" s="26"/>
      <c r="AK421" s="26"/>
      <c r="AL421" s="24"/>
      <c r="AM421" s="24"/>
      <c r="AN421" s="24"/>
      <c r="AO421" s="24"/>
      <c r="AP421" s="24"/>
    </row>
    <row r="422" spans="1:42" x14ac:dyDescent="0.25">
      <c r="A422" s="3"/>
      <c r="B422" s="6">
        <v>409</v>
      </c>
      <c r="C422" s="71">
        <f>IFERROR(VLOOKUP($B422,$P$14:$V$514,5,0),"")</f>
        <v>72081</v>
      </c>
      <c r="D422" s="68" t="str">
        <f>IFERROR(VLOOKUP($B422,$P$14:$V$514,4,0),"")</f>
        <v>Radiology</v>
      </c>
      <c r="E422" s="71" t="str">
        <f>IFERROR(VLOOKUP($B422,$P$14:$V$514,6,0),"")</f>
        <v>Xray Scoliosis Study Standing - Radiologist Read</v>
      </c>
      <c r="F422" s="70">
        <f>IFERROR(VLOOKUP($B422,$P$14:$V$514,7,0),"")</f>
        <v>54</v>
      </c>
      <c r="G422" s="70">
        <f t="shared" si="51"/>
        <v>54</v>
      </c>
      <c r="H422" s="69">
        <f t="shared" si="52"/>
        <v>54</v>
      </c>
      <c r="I422" s="69">
        <f>IFERROR(VLOOKUP(B422,$P$14:$AH$514,VLOOKUP(I$11,$M$13:$N$23,2,0),0),"")</f>
        <v>49.68</v>
      </c>
      <c r="J422" s="5"/>
      <c r="K422" s="5"/>
      <c r="L422" s="5"/>
      <c r="M422" s="24"/>
      <c r="N422" s="24"/>
      <c r="O422" s="24"/>
      <c r="P422" s="44">
        <f>IFERROR(RANK(Q422,$Q$14:$Q$514,1),"")</f>
        <v>409</v>
      </c>
      <c r="Q422" s="39">
        <f t="shared" si="53"/>
        <v>1.0042199999999999</v>
      </c>
      <c r="R422" s="41"/>
      <c r="S422" s="41" t="s">
        <v>528</v>
      </c>
      <c r="T422" s="41">
        <v>72081</v>
      </c>
      <c r="U422" s="41" t="s">
        <v>423</v>
      </c>
      <c r="V422" s="41">
        <v>54</v>
      </c>
      <c r="W422" s="42">
        <v>49.68</v>
      </c>
      <c r="X422" s="42">
        <v>45.9</v>
      </c>
      <c r="Y422" s="42">
        <v>51.3</v>
      </c>
      <c r="Z422" s="42">
        <v>51.3</v>
      </c>
      <c r="AA422" s="43">
        <f t="shared" si="50"/>
        <v>45.9</v>
      </c>
      <c r="AB422" s="43">
        <f t="shared" si="56"/>
        <v>48.6</v>
      </c>
      <c r="AC422" s="43">
        <f t="shared" si="56"/>
        <v>27</v>
      </c>
      <c r="AD422" s="43">
        <f t="shared" si="54"/>
        <v>40.5</v>
      </c>
      <c r="AE422" s="43">
        <f t="shared" si="56"/>
        <v>27</v>
      </c>
      <c r="AF422" s="43">
        <f t="shared" si="56"/>
        <v>27</v>
      </c>
      <c r="AG422" s="43">
        <f t="shared" si="55"/>
        <v>27</v>
      </c>
      <c r="AH422" s="43"/>
      <c r="AI422" s="26"/>
      <c r="AJ422" s="26"/>
      <c r="AK422" s="26"/>
      <c r="AL422" s="24"/>
      <c r="AM422" s="24"/>
      <c r="AN422" s="24"/>
      <c r="AO422" s="24"/>
      <c r="AP422" s="24"/>
    </row>
    <row r="423" spans="1:42" x14ac:dyDescent="0.25">
      <c r="A423" s="3"/>
      <c r="B423" s="6">
        <v>410</v>
      </c>
      <c r="C423" s="71">
        <f>IFERROR(VLOOKUP($B423,$P$14:$V$514,5,0),"")</f>
        <v>77072</v>
      </c>
      <c r="D423" s="68" t="str">
        <f>IFERROR(VLOOKUP($B423,$P$14:$V$514,4,0),"")</f>
        <v>Radiology</v>
      </c>
      <c r="E423" s="71" t="str">
        <f>IFERROR(VLOOKUP($B423,$P$14:$V$514,6,0),"")</f>
        <v>Xray Bone Age (PA Left Wrist)</v>
      </c>
      <c r="F423" s="70">
        <f>IFERROR(VLOOKUP($B423,$P$14:$V$514,7,0),"")</f>
        <v>144.69999999999999</v>
      </c>
      <c r="G423" s="70">
        <f t="shared" si="51"/>
        <v>144.69999999999999</v>
      </c>
      <c r="H423" s="69">
        <f t="shared" si="52"/>
        <v>144.69999999999999</v>
      </c>
      <c r="I423" s="69">
        <f>IFERROR(VLOOKUP(B423,$P$14:$AH$514,VLOOKUP(I$11,$M$13:$N$23,2,0),0),"")</f>
        <v>133.12</v>
      </c>
      <c r="J423" s="5"/>
      <c r="K423" s="5"/>
      <c r="L423" s="5"/>
      <c r="M423" s="24"/>
      <c r="N423" s="24"/>
      <c r="O423" s="24"/>
      <c r="P423" s="44">
        <f>IFERROR(RANK(Q423,$Q$14:$Q$514,1),"")</f>
        <v>410</v>
      </c>
      <c r="Q423" s="39">
        <f t="shared" si="53"/>
        <v>1.00423</v>
      </c>
      <c r="R423" s="41"/>
      <c r="S423" s="41" t="s">
        <v>528</v>
      </c>
      <c r="T423" s="41">
        <v>77072</v>
      </c>
      <c r="U423" s="41" t="s">
        <v>424</v>
      </c>
      <c r="V423" s="41">
        <v>144.69999999999999</v>
      </c>
      <c r="W423" s="42">
        <v>133.12</v>
      </c>
      <c r="X423" s="42">
        <v>122.99499999999999</v>
      </c>
      <c r="Y423" s="42">
        <v>137.46499999999997</v>
      </c>
      <c r="Z423" s="42">
        <v>137.46499999999997</v>
      </c>
      <c r="AA423" s="43">
        <f t="shared" si="50"/>
        <v>122.99499999999999</v>
      </c>
      <c r="AB423" s="43">
        <f t="shared" si="56"/>
        <v>130.22999999999999</v>
      </c>
      <c r="AC423" s="43">
        <f t="shared" si="56"/>
        <v>72.349999999999994</v>
      </c>
      <c r="AD423" s="43">
        <f t="shared" si="54"/>
        <v>108.52499999999999</v>
      </c>
      <c r="AE423" s="43">
        <f t="shared" si="56"/>
        <v>72.349999999999994</v>
      </c>
      <c r="AF423" s="43">
        <f t="shared" si="56"/>
        <v>72.349999999999994</v>
      </c>
      <c r="AG423" s="43">
        <f t="shared" si="55"/>
        <v>72.349999999999994</v>
      </c>
      <c r="AH423" s="43"/>
      <c r="AI423" s="26"/>
      <c r="AJ423" s="26"/>
      <c r="AK423" s="26"/>
      <c r="AL423" s="24"/>
      <c r="AM423" s="24"/>
      <c r="AN423" s="24"/>
      <c r="AO423" s="24"/>
      <c r="AP423" s="24"/>
    </row>
    <row r="424" spans="1:42" x14ac:dyDescent="0.25">
      <c r="A424" s="3"/>
      <c r="B424" s="6">
        <v>411</v>
      </c>
      <c r="C424" s="71">
        <f>IFERROR(VLOOKUP($B424,$P$14:$V$514,5,0),"")</f>
        <v>77072</v>
      </c>
      <c r="D424" s="68" t="str">
        <f>IFERROR(VLOOKUP($B424,$P$14:$V$514,4,0),"")</f>
        <v>Radiology</v>
      </c>
      <c r="E424" s="71" t="str">
        <f>IFERROR(VLOOKUP($B424,$P$14:$V$514,6,0),"")</f>
        <v>Xray Bone Age (PA Left Wrist) - Radiologist Read</v>
      </c>
      <c r="F424" s="70">
        <f>IFERROR(VLOOKUP($B424,$P$14:$V$514,7,0),"")</f>
        <v>34.1</v>
      </c>
      <c r="G424" s="70">
        <f t="shared" si="51"/>
        <v>34.1</v>
      </c>
      <c r="H424" s="69">
        <f t="shared" si="52"/>
        <v>34.1</v>
      </c>
      <c r="I424" s="69">
        <f>IFERROR(VLOOKUP(B424,$P$14:$AH$514,VLOOKUP(I$11,$M$13:$N$23,2,0),0),"")</f>
        <v>31.37</v>
      </c>
      <c r="J424" s="5"/>
      <c r="K424" s="5"/>
      <c r="L424" s="5"/>
      <c r="M424" s="24"/>
      <c r="N424" s="24"/>
      <c r="O424" s="24"/>
      <c r="P424" s="44">
        <f>IFERROR(RANK(Q424,$Q$14:$Q$514,1),"")</f>
        <v>411</v>
      </c>
      <c r="Q424" s="39">
        <f t="shared" si="53"/>
        <v>1.00424</v>
      </c>
      <c r="R424" s="41"/>
      <c r="S424" s="41" t="s">
        <v>528</v>
      </c>
      <c r="T424" s="41">
        <v>77072</v>
      </c>
      <c r="U424" s="41" t="s">
        <v>425</v>
      </c>
      <c r="V424" s="41">
        <v>34.1</v>
      </c>
      <c r="W424" s="42">
        <v>31.37</v>
      </c>
      <c r="X424" s="42">
        <v>28.984999999999999</v>
      </c>
      <c r="Y424" s="42">
        <v>32.395000000000003</v>
      </c>
      <c r="Z424" s="42">
        <v>32.395000000000003</v>
      </c>
      <c r="AA424" s="43">
        <f t="shared" si="50"/>
        <v>28.984999999999999</v>
      </c>
      <c r="AB424" s="43">
        <f t="shared" si="56"/>
        <v>30.69</v>
      </c>
      <c r="AC424" s="43">
        <f t="shared" si="56"/>
        <v>17.05</v>
      </c>
      <c r="AD424" s="43">
        <f t="shared" si="54"/>
        <v>25.575000000000003</v>
      </c>
      <c r="AE424" s="43">
        <f t="shared" si="56"/>
        <v>17.05</v>
      </c>
      <c r="AF424" s="43">
        <f t="shared" si="56"/>
        <v>17.05</v>
      </c>
      <c r="AG424" s="43">
        <f t="shared" si="55"/>
        <v>17.05</v>
      </c>
      <c r="AH424" s="43"/>
      <c r="AI424" s="26"/>
      <c r="AJ424" s="26"/>
      <c r="AK424" s="26"/>
      <c r="AL424" s="24"/>
      <c r="AM424" s="24"/>
      <c r="AN424" s="24"/>
      <c r="AO424" s="24"/>
      <c r="AP424" s="24"/>
    </row>
    <row r="425" spans="1:42" x14ac:dyDescent="0.25">
      <c r="A425" s="3"/>
      <c r="B425" s="6">
        <v>412</v>
      </c>
      <c r="C425" s="71">
        <f>IFERROR(VLOOKUP($B425,$P$14:$V$514,5,0),"")</f>
        <v>76770</v>
      </c>
      <c r="D425" s="68" t="str">
        <f>IFERROR(VLOOKUP($B425,$P$14:$V$514,4,0),"")</f>
        <v>Radiology</v>
      </c>
      <c r="E425" s="71" t="str">
        <f>IFERROR(VLOOKUP($B425,$P$14:$V$514,6,0),"")</f>
        <v>Retroperitoneal Ultrasound Single Org</v>
      </c>
      <c r="F425" s="70">
        <f>IFERROR(VLOOKUP($B425,$P$14:$V$514,7,0),"")</f>
        <v>319.14999999999998</v>
      </c>
      <c r="G425" s="70">
        <f t="shared" si="51"/>
        <v>319.14999999999998</v>
      </c>
      <c r="H425" s="69">
        <f t="shared" si="52"/>
        <v>319.14999999999998</v>
      </c>
      <c r="I425" s="69">
        <f>IFERROR(VLOOKUP(B425,$P$14:$AH$514,VLOOKUP(I$11,$M$13:$N$23,2,0),0),"")</f>
        <v>293.62</v>
      </c>
      <c r="J425" s="5"/>
      <c r="K425" s="5"/>
      <c r="L425" s="5"/>
      <c r="M425" s="24"/>
      <c r="N425" s="24"/>
      <c r="O425" s="24"/>
      <c r="P425" s="44">
        <f>IFERROR(RANK(Q425,$Q$14:$Q$514,1),"")</f>
        <v>412</v>
      </c>
      <c r="Q425" s="39">
        <f t="shared" si="53"/>
        <v>1.0042500000000001</v>
      </c>
      <c r="R425" s="41"/>
      <c r="S425" s="41" t="s">
        <v>528</v>
      </c>
      <c r="T425" s="41">
        <v>76770</v>
      </c>
      <c r="U425" s="41" t="s">
        <v>426</v>
      </c>
      <c r="V425" s="41">
        <v>319.14999999999998</v>
      </c>
      <c r="W425" s="42">
        <v>293.62</v>
      </c>
      <c r="X425" s="42">
        <v>271.27749999999997</v>
      </c>
      <c r="Y425" s="42">
        <v>303.19249999999994</v>
      </c>
      <c r="Z425" s="42">
        <v>303.19249999999994</v>
      </c>
      <c r="AA425" s="43">
        <f t="shared" si="50"/>
        <v>271.27749999999997</v>
      </c>
      <c r="AB425" s="43">
        <f t="shared" si="56"/>
        <v>287.23500000000001</v>
      </c>
      <c r="AC425" s="43">
        <f t="shared" si="56"/>
        <v>159.57499999999999</v>
      </c>
      <c r="AD425" s="43">
        <f t="shared" si="54"/>
        <v>239.36249999999998</v>
      </c>
      <c r="AE425" s="43">
        <f t="shared" si="56"/>
        <v>159.57499999999999</v>
      </c>
      <c r="AF425" s="43">
        <f t="shared" si="56"/>
        <v>159.57499999999999</v>
      </c>
      <c r="AG425" s="43">
        <f t="shared" si="55"/>
        <v>159.57499999999999</v>
      </c>
      <c r="AH425" s="43"/>
      <c r="AI425" s="26"/>
      <c r="AJ425" s="26"/>
      <c r="AK425" s="26"/>
      <c r="AL425" s="24"/>
      <c r="AM425" s="24"/>
      <c r="AN425" s="24"/>
      <c r="AO425" s="24"/>
      <c r="AP425" s="24"/>
    </row>
    <row r="426" spans="1:42" x14ac:dyDescent="0.25">
      <c r="A426" s="3"/>
      <c r="B426" s="6">
        <v>413</v>
      </c>
      <c r="C426" s="71">
        <f>IFERROR(VLOOKUP($B426,$P$14:$V$514,5,0),"")</f>
        <v>76770</v>
      </c>
      <c r="D426" s="68" t="str">
        <f>IFERROR(VLOOKUP($B426,$P$14:$V$514,4,0),"")</f>
        <v>Radiology</v>
      </c>
      <c r="E426" s="71" t="str">
        <f>IFERROR(VLOOKUP($B426,$P$14:$V$514,6,0),"")</f>
        <v>Retroperitoneal Ultrasound Single Org - Radiologist Read</v>
      </c>
      <c r="F426" s="70">
        <f>IFERROR(VLOOKUP($B426,$P$14:$V$514,7,0),"")</f>
        <v>87.9</v>
      </c>
      <c r="G426" s="70">
        <f t="shared" si="51"/>
        <v>87.9</v>
      </c>
      <c r="H426" s="69">
        <f t="shared" si="52"/>
        <v>87.9</v>
      </c>
      <c r="I426" s="69">
        <f>IFERROR(VLOOKUP(B426,$P$14:$AH$514,VLOOKUP(I$11,$M$13:$N$23,2,0),0),"")</f>
        <v>80.87</v>
      </c>
      <c r="J426" s="5"/>
      <c r="K426" s="5"/>
      <c r="L426" s="5"/>
      <c r="M426" s="24"/>
      <c r="N426" s="24"/>
      <c r="O426" s="24"/>
      <c r="P426" s="44">
        <f>IFERROR(RANK(Q426,$Q$14:$Q$514,1),"")</f>
        <v>413</v>
      </c>
      <c r="Q426" s="39">
        <f t="shared" si="53"/>
        <v>1.0042599999999999</v>
      </c>
      <c r="R426" s="41"/>
      <c r="S426" s="41" t="s">
        <v>528</v>
      </c>
      <c r="T426" s="41">
        <v>76770</v>
      </c>
      <c r="U426" s="41" t="s">
        <v>427</v>
      </c>
      <c r="V426" s="41">
        <v>87.9</v>
      </c>
      <c r="W426" s="42">
        <v>80.87</v>
      </c>
      <c r="X426" s="42">
        <v>74.715000000000003</v>
      </c>
      <c r="Y426" s="42">
        <v>83.504999999999995</v>
      </c>
      <c r="Z426" s="42">
        <v>83.504999999999995</v>
      </c>
      <c r="AA426" s="43">
        <f t="shared" si="50"/>
        <v>74.715000000000003</v>
      </c>
      <c r="AB426" s="43">
        <f t="shared" si="56"/>
        <v>79.110000000000014</v>
      </c>
      <c r="AC426" s="43">
        <f t="shared" si="56"/>
        <v>43.95</v>
      </c>
      <c r="AD426" s="43">
        <f t="shared" si="54"/>
        <v>65.925000000000011</v>
      </c>
      <c r="AE426" s="43">
        <f t="shared" si="56"/>
        <v>43.95</v>
      </c>
      <c r="AF426" s="43">
        <f t="shared" si="56"/>
        <v>43.95</v>
      </c>
      <c r="AG426" s="43">
        <f t="shared" si="55"/>
        <v>43.95</v>
      </c>
      <c r="AH426" s="43"/>
      <c r="AI426" s="26"/>
      <c r="AJ426" s="26"/>
      <c r="AK426" s="26"/>
      <c r="AL426" s="24"/>
      <c r="AM426" s="24"/>
      <c r="AN426" s="24"/>
      <c r="AO426" s="24"/>
      <c r="AP426" s="24"/>
    </row>
    <row r="427" spans="1:42" x14ac:dyDescent="0.25">
      <c r="A427" s="3"/>
      <c r="B427" s="6">
        <v>414</v>
      </c>
      <c r="C427" s="71">
        <f>IFERROR(VLOOKUP($B427,$P$14:$V$514,5,0),"")</f>
        <v>76700</v>
      </c>
      <c r="D427" s="68" t="str">
        <f>IFERROR(VLOOKUP($B427,$P$14:$V$514,4,0),"")</f>
        <v>Ultrasound</v>
      </c>
      <c r="E427" s="71" t="str">
        <f>IFERROR(VLOOKUP($B427,$P$14:$V$514,6,0),"")</f>
        <v>Ultrasound Abdomen Complete</v>
      </c>
      <c r="F427" s="70">
        <f>IFERROR(VLOOKUP($B427,$P$14:$V$514,7,0),"")</f>
        <v>510.55</v>
      </c>
      <c r="G427" s="70">
        <f t="shared" si="51"/>
        <v>510.55</v>
      </c>
      <c r="H427" s="69">
        <f t="shared" si="52"/>
        <v>510.55</v>
      </c>
      <c r="I427" s="69">
        <f>IFERROR(VLOOKUP(B427,$P$14:$AH$514,VLOOKUP(I$11,$M$13:$N$23,2,0),0),"")</f>
        <v>469.71</v>
      </c>
      <c r="J427" s="5"/>
      <c r="K427" s="5"/>
      <c r="L427" s="5"/>
      <c r="M427" s="24"/>
      <c r="N427" s="24"/>
      <c r="O427" s="24"/>
      <c r="P427" s="44">
        <f>IFERROR(RANK(Q427,$Q$14:$Q$514,1),"")</f>
        <v>414</v>
      </c>
      <c r="Q427" s="39">
        <f t="shared" si="53"/>
        <v>1.00427</v>
      </c>
      <c r="R427" s="41"/>
      <c r="S427" s="41" t="s">
        <v>526</v>
      </c>
      <c r="T427" s="41">
        <v>76700</v>
      </c>
      <c r="U427" s="41" t="s">
        <v>428</v>
      </c>
      <c r="V427" s="41">
        <v>510.55</v>
      </c>
      <c r="W427" s="42">
        <v>469.71</v>
      </c>
      <c r="X427" s="42">
        <v>433.96749999999997</v>
      </c>
      <c r="Y427" s="42">
        <v>485.02249999999998</v>
      </c>
      <c r="Z427" s="42">
        <v>485.02249999999998</v>
      </c>
      <c r="AA427" s="43">
        <f t="shared" si="50"/>
        <v>433.96749999999997</v>
      </c>
      <c r="AB427" s="43">
        <f t="shared" si="56"/>
        <v>459.495</v>
      </c>
      <c r="AC427" s="43">
        <f t="shared" si="56"/>
        <v>255.27500000000001</v>
      </c>
      <c r="AD427" s="43">
        <f t="shared" si="54"/>
        <v>382.91250000000002</v>
      </c>
      <c r="AE427" s="43">
        <f t="shared" si="56"/>
        <v>255.27500000000001</v>
      </c>
      <c r="AF427" s="43">
        <f t="shared" si="56"/>
        <v>255.27500000000001</v>
      </c>
      <c r="AG427" s="43">
        <f t="shared" si="55"/>
        <v>255.27500000000001</v>
      </c>
      <c r="AH427" s="43"/>
      <c r="AI427" s="26"/>
      <c r="AJ427" s="26"/>
      <c r="AK427" s="26"/>
      <c r="AL427" s="24"/>
      <c r="AM427" s="24"/>
      <c r="AN427" s="24"/>
      <c r="AO427" s="24"/>
      <c r="AP427" s="24"/>
    </row>
    <row r="428" spans="1:42" x14ac:dyDescent="0.25">
      <c r="A428" s="3"/>
      <c r="B428" s="6">
        <v>415</v>
      </c>
      <c r="C428" s="71">
        <f>IFERROR(VLOOKUP($B428,$P$14:$V$514,5,0),"")</f>
        <v>76700</v>
      </c>
      <c r="D428" s="68" t="str">
        <f>IFERROR(VLOOKUP($B428,$P$14:$V$514,4,0),"")</f>
        <v>Ultrasound</v>
      </c>
      <c r="E428" s="71" t="str">
        <f>IFERROR(VLOOKUP($B428,$P$14:$V$514,6,0),"")</f>
        <v>Ultrasound Abdomen Complete - Radiologist Read</v>
      </c>
      <c r="F428" s="70">
        <f>IFERROR(VLOOKUP($B428,$P$14:$V$514,7,0),"")</f>
        <v>105.1</v>
      </c>
      <c r="G428" s="70">
        <f t="shared" si="51"/>
        <v>105.1</v>
      </c>
      <c r="H428" s="69">
        <f t="shared" si="52"/>
        <v>105.1</v>
      </c>
      <c r="I428" s="69">
        <f>IFERROR(VLOOKUP(B428,$P$14:$AH$514,VLOOKUP(I$11,$M$13:$N$23,2,0),0),"")</f>
        <v>96.69</v>
      </c>
      <c r="J428" s="5"/>
      <c r="K428" s="5"/>
      <c r="L428" s="5"/>
      <c r="M428" s="24"/>
      <c r="N428" s="24"/>
      <c r="O428" s="24"/>
      <c r="P428" s="44">
        <f>IFERROR(RANK(Q428,$Q$14:$Q$514,1),"")</f>
        <v>415</v>
      </c>
      <c r="Q428" s="39">
        <f t="shared" si="53"/>
        <v>1.0042800000000001</v>
      </c>
      <c r="R428" s="41"/>
      <c r="S428" s="41" t="s">
        <v>526</v>
      </c>
      <c r="T428" s="41">
        <v>76700</v>
      </c>
      <c r="U428" s="41" t="s">
        <v>429</v>
      </c>
      <c r="V428" s="41">
        <v>105.1</v>
      </c>
      <c r="W428" s="42">
        <v>96.69</v>
      </c>
      <c r="X428" s="42">
        <v>89.334999999999994</v>
      </c>
      <c r="Y428" s="42">
        <v>99.844999999999985</v>
      </c>
      <c r="Z428" s="42">
        <v>99.844999999999985</v>
      </c>
      <c r="AA428" s="43">
        <f t="shared" si="50"/>
        <v>89.334999999999994</v>
      </c>
      <c r="AB428" s="43">
        <f t="shared" si="56"/>
        <v>94.59</v>
      </c>
      <c r="AC428" s="43">
        <f t="shared" si="56"/>
        <v>52.55</v>
      </c>
      <c r="AD428" s="43">
        <f t="shared" si="54"/>
        <v>78.824999999999989</v>
      </c>
      <c r="AE428" s="43">
        <f t="shared" si="56"/>
        <v>52.55</v>
      </c>
      <c r="AF428" s="43">
        <f t="shared" si="56"/>
        <v>52.55</v>
      </c>
      <c r="AG428" s="43">
        <f t="shared" si="55"/>
        <v>52.55</v>
      </c>
      <c r="AH428" s="43"/>
      <c r="AI428" s="26"/>
      <c r="AJ428" s="26"/>
      <c r="AK428" s="26"/>
      <c r="AL428" s="24"/>
      <c r="AM428" s="24"/>
      <c r="AN428" s="24"/>
      <c r="AO428" s="24"/>
      <c r="AP428" s="24"/>
    </row>
    <row r="429" spans="1:42" x14ac:dyDescent="0.25">
      <c r="A429" s="3"/>
      <c r="B429" s="6">
        <v>416</v>
      </c>
      <c r="C429" s="71">
        <f>IFERROR(VLOOKUP($B429,$P$14:$V$514,5,0),"")</f>
        <v>76856</v>
      </c>
      <c r="D429" s="68" t="str">
        <f>IFERROR(VLOOKUP($B429,$P$14:$V$514,4,0),"")</f>
        <v>Ultrasound</v>
      </c>
      <c r="E429" s="71" t="str">
        <f>IFERROR(VLOOKUP($B429,$P$14:$V$514,6,0),"")</f>
        <v xml:space="preserve">Pelvic Ultrasound Non-OB Complete </v>
      </c>
      <c r="F429" s="70">
        <f>IFERROR(VLOOKUP($B429,$P$14:$V$514,7,0),"")</f>
        <v>382.95</v>
      </c>
      <c r="G429" s="70">
        <f t="shared" si="51"/>
        <v>382.95</v>
      </c>
      <c r="H429" s="69">
        <f t="shared" si="52"/>
        <v>382.95</v>
      </c>
      <c r="I429" s="69">
        <f>IFERROR(VLOOKUP(B429,$P$14:$AH$514,VLOOKUP(I$11,$M$13:$N$23,2,0),0),"")</f>
        <v>352.31</v>
      </c>
      <c r="J429" s="5"/>
      <c r="K429" s="5"/>
      <c r="L429" s="5"/>
      <c r="M429" s="24"/>
      <c r="N429" s="24"/>
      <c r="O429" s="24"/>
      <c r="P429" s="44">
        <f>IFERROR(RANK(Q429,$Q$14:$Q$514,1),"")</f>
        <v>416</v>
      </c>
      <c r="Q429" s="39">
        <f t="shared" si="53"/>
        <v>1.0042899999999999</v>
      </c>
      <c r="R429" s="41"/>
      <c r="S429" s="41" t="s">
        <v>526</v>
      </c>
      <c r="T429" s="41">
        <v>76856</v>
      </c>
      <c r="U429" s="41" t="s">
        <v>430</v>
      </c>
      <c r="V429" s="41">
        <v>382.95</v>
      </c>
      <c r="W429" s="42">
        <v>352.31</v>
      </c>
      <c r="X429" s="42">
        <v>325.50749999999999</v>
      </c>
      <c r="Y429" s="42">
        <v>363.80249999999995</v>
      </c>
      <c r="Z429" s="42">
        <v>363.80249999999995</v>
      </c>
      <c r="AA429" s="43">
        <f t="shared" si="50"/>
        <v>325.50749999999999</v>
      </c>
      <c r="AB429" s="43">
        <f t="shared" si="56"/>
        <v>344.65499999999997</v>
      </c>
      <c r="AC429" s="43">
        <f t="shared" si="56"/>
        <v>191.47499999999999</v>
      </c>
      <c r="AD429" s="43">
        <f t="shared" si="54"/>
        <v>287.21249999999998</v>
      </c>
      <c r="AE429" s="43">
        <f t="shared" si="56"/>
        <v>191.47499999999999</v>
      </c>
      <c r="AF429" s="43">
        <f t="shared" si="56"/>
        <v>191.47499999999999</v>
      </c>
      <c r="AG429" s="43">
        <f t="shared" si="55"/>
        <v>191.47499999999999</v>
      </c>
      <c r="AH429" s="43"/>
      <c r="AI429" s="26"/>
      <c r="AJ429" s="26"/>
      <c r="AK429" s="26"/>
      <c r="AL429" s="24"/>
      <c r="AM429" s="24"/>
      <c r="AN429" s="24"/>
      <c r="AO429" s="24"/>
      <c r="AP429" s="24"/>
    </row>
    <row r="430" spans="1:42" x14ac:dyDescent="0.25">
      <c r="A430" s="3"/>
      <c r="B430" s="6">
        <v>417</v>
      </c>
      <c r="C430" s="71">
        <f>IFERROR(VLOOKUP($B430,$P$14:$V$514,5,0),"")</f>
        <v>76856</v>
      </c>
      <c r="D430" s="68" t="str">
        <f>IFERROR(VLOOKUP($B430,$P$14:$V$514,4,0),"")</f>
        <v>Ultrasound</v>
      </c>
      <c r="E430" s="71" t="str">
        <f>IFERROR(VLOOKUP($B430,$P$14:$V$514,6,0),"")</f>
        <v>Pelvic Ultrasound Non-OB Complete  - Radiologist Read</v>
      </c>
      <c r="F430" s="70">
        <f>IFERROR(VLOOKUP($B430,$P$14:$V$514,7,0),"")</f>
        <v>87.9</v>
      </c>
      <c r="G430" s="70">
        <f t="shared" si="51"/>
        <v>87.9</v>
      </c>
      <c r="H430" s="69">
        <f t="shared" si="52"/>
        <v>87.9</v>
      </c>
      <c r="I430" s="69">
        <f>IFERROR(VLOOKUP(B430,$P$14:$AH$514,VLOOKUP(I$11,$M$13:$N$23,2,0),0),"")</f>
        <v>80.87</v>
      </c>
      <c r="J430" s="5"/>
      <c r="K430" s="5"/>
      <c r="L430" s="5"/>
      <c r="M430" s="24"/>
      <c r="N430" s="24"/>
      <c r="O430" s="24"/>
      <c r="P430" s="44">
        <f>IFERROR(RANK(Q430,$Q$14:$Q$514,1),"")</f>
        <v>417</v>
      </c>
      <c r="Q430" s="39">
        <f t="shared" si="53"/>
        <v>1.0043</v>
      </c>
      <c r="R430" s="41"/>
      <c r="S430" s="41" t="s">
        <v>526</v>
      </c>
      <c r="T430" s="41">
        <v>76856</v>
      </c>
      <c r="U430" s="41" t="s">
        <v>431</v>
      </c>
      <c r="V430" s="41">
        <v>87.9</v>
      </c>
      <c r="W430" s="42">
        <v>80.87</v>
      </c>
      <c r="X430" s="42">
        <v>74.715000000000003</v>
      </c>
      <c r="Y430" s="42">
        <v>83.504999999999995</v>
      </c>
      <c r="Z430" s="42">
        <v>83.504999999999995</v>
      </c>
      <c r="AA430" s="43">
        <f t="shared" si="50"/>
        <v>74.715000000000003</v>
      </c>
      <c r="AB430" s="43">
        <f t="shared" si="56"/>
        <v>79.110000000000014</v>
      </c>
      <c r="AC430" s="43">
        <f t="shared" si="56"/>
        <v>43.95</v>
      </c>
      <c r="AD430" s="43">
        <f t="shared" si="54"/>
        <v>65.925000000000011</v>
      </c>
      <c r="AE430" s="43">
        <f t="shared" si="56"/>
        <v>43.95</v>
      </c>
      <c r="AF430" s="43">
        <f t="shared" si="56"/>
        <v>43.95</v>
      </c>
      <c r="AG430" s="43">
        <f t="shared" si="55"/>
        <v>43.95</v>
      </c>
      <c r="AH430" s="43"/>
      <c r="AI430" s="26"/>
      <c r="AJ430" s="26"/>
      <c r="AK430" s="26"/>
      <c r="AL430" s="24"/>
      <c r="AM430" s="24"/>
      <c r="AN430" s="24"/>
      <c r="AO430" s="24"/>
      <c r="AP430" s="24"/>
    </row>
    <row r="431" spans="1:42" x14ac:dyDescent="0.25">
      <c r="A431" s="3"/>
      <c r="B431" s="6">
        <v>418</v>
      </c>
      <c r="C431" s="71">
        <f>IFERROR(VLOOKUP($B431,$P$14:$V$514,5,0),"")</f>
        <v>76536</v>
      </c>
      <c r="D431" s="68" t="str">
        <f>IFERROR(VLOOKUP($B431,$P$14:$V$514,4,0),"")</f>
        <v>Ultrasound</v>
      </c>
      <c r="E431" s="71" t="str">
        <f>IFERROR(VLOOKUP($B431,$P$14:$V$514,6,0),"")</f>
        <v>Ultrasound Thyroid</v>
      </c>
      <c r="F431" s="70">
        <f>IFERROR(VLOOKUP($B431,$P$14:$V$514,7,0),"")</f>
        <v>315.55</v>
      </c>
      <c r="G431" s="70">
        <f t="shared" si="51"/>
        <v>315.55</v>
      </c>
      <c r="H431" s="69">
        <f t="shared" si="52"/>
        <v>315.55</v>
      </c>
      <c r="I431" s="69">
        <f>IFERROR(VLOOKUP(B431,$P$14:$AH$514,VLOOKUP(I$11,$M$13:$N$23,2,0),0),"")</f>
        <v>290.31</v>
      </c>
      <c r="J431" s="5"/>
      <c r="K431" s="5"/>
      <c r="L431" s="5"/>
      <c r="M431" s="24"/>
      <c r="N431" s="24"/>
      <c r="O431" s="24"/>
      <c r="P431" s="44">
        <f>IFERROR(RANK(Q431,$Q$14:$Q$514,1),"")</f>
        <v>418</v>
      </c>
      <c r="Q431" s="39">
        <f t="shared" si="53"/>
        <v>1.00431</v>
      </c>
      <c r="R431" s="41"/>
      <c r="S431" s="41" t="s">
        <v>526</v>
      </c>
      <c r="T431" s="41">
        <v>76536</v>
      </c>
      <c r="U431" s="41" t="s">
        <v>432</v>
      </c>
      <c r="V431" s="41">
        <v>315.55</v>
      </c>
      <c r="W431" s="42">
        <v>290.31</v>
      </c>
      <c r="X431" s="42">
        <v>268.21750000000003</v>
      </c>
      <c r="Y431" s="42">
        <v>299.77249999999998</v>
      </c>
      <c r="Z431" s="42">
        <v>299.77249999999998</v>
      </c>
      <c r="AA431" s="43">
        <f t="shared" si="50"/>
        <v>268.21750000000003</v>
      </c>
      <c r="AB431" s="43">
        <f t="shared" si="56"/>
        <v>283.995</v>
      </c>
      <c r="AC431" s="43">
        <f t="shared" si="56"/>
        <v>157.77500000000001</v>
      </c>
      <c r="AD431" s="43">
        <f t="shared" si="54"/>
        <v>236.66250000000002</v>
      </c>
      <c r="AE431" s="43">
        <f t="shared" si="56"/>
        <v>157.77500000000001</v>
      </c>
      <c r="AF431" s="43">
        <f t="shared" si="56"/>
        <v>157.77500000000001</v>
      </c>
      <c r="AG431" s="43">
        <f t="shared" si="55"/>
        <v>157.77500000000001</v>
      </c>
      <c r="AH431" s="43"/>
      <c r="AI431" s="26"/>
      <c r="AJ431" s="26"/>
      <c r="AK431" s="26"/>
      <c r="AL431" s="24"/>
      <c r="AM431" s="24"/>
      <c r="AN431" s="24"/>
      <c r="AO431" s="24"/>
      <c r="AP431" s="24"/>
    </row>
    <row r="432" spans="1:42" x14ac:dyDescent="0.25">
      <c r="A432" s="3"/>
      <c r="B432" s="6">
        <v>419</v>
      </c>
      <c r="C432" s="71">
        <f>IFERROR(VLOOKUP($B432,$P$14:$V$514,5,0),"")</f>
        <v>76536</v>
      </c>
      <c r="D432" s="68" t="str">
        <f>IFERROR(VLOOKUP($B432,$P$14:$V$514,4,0),"")</f>
        <v>Ultrasound</v>
      </c>
      <c r="E432" s="71" t="str">
        <f>IFERROR(VLOOKUP($B432,$P$14:$V$514,6,0),"")</f>
        <v>Ultrasound Thyroid - Radiologist Read</v>
      </c>
      <c r="F432" s="70">
        <f>IFERROR(VLOOKUP($B432,$P$14:$V$514,7,0),"")</f>
        <v>67.599999999999994</v>
      </c>
      <c r="G432" s="70">
        <f t="shared" si="51"/>
        <v>67.599999999999994</v>
      </c>
      <c r="H432" s="69">
        <f t="shared" si="52"/>
        <v>67.599999999999994</v>
      </c>
      <c r="I432" s="69">
        <f>IFERROR(VLOOKUP(B432,$P$14:$AH$514,VLOOKUP(I$11,$M$13:$N$23,2,0),0),"")</f>
        <v>62.19</v>
      </c>
      <c r="J432" s="5"/>
      <c r="K432" s="5"/>
      <c r="L432" s="5"/>
      <c r="M432" s="24"/>
      <c r="N432" s="24"/>
      <c r="O432" s="24"/>
      <c r="P432" s="44">
        <f>IFERROR(RANK(Q432,$Q$14:$Q$514,1),"")</f>
        <v>419</v>
      </c>
      <c r="Q432" s="39">
        <f t="shared" si="53"/>
        <v>1.0043200000000001</v>
      </c>
      <c r="R432" s="41"/>
      <c r="S432" s="41" t="s">
        <v>526</v>
      </c>
      <c r="T432" s="41">
        <v>76536</v>
      </c>
      <c r="U432" s="41" t="s">
        <v>433</v>
      </c>
      <c r="V432" s="41">
        <v>67.599999999999994</v>
      </c>
      <c r="W432" s="42">
        <v>62.19</v>
      </c>
      <c r="X432" s="42">
        <v>57.459999999999994</v>
      </c>
      <c r="Y432" s="42">
        <v>64.219999999999985</v>
      </c>
      <c r="Z432" s="42">
        <v>64.219999999999985</v>
      </c>
      <c r="AA432" s="43">
        <f t="shared" si="50"/>
        <v>57.459999999999994</v>
      </c>
      <c r="AB432" s="43">
        <f t="shared" si="56"/>
        <v>60.839999999999996</v>
      </c>
      <c r="AC432" s="43">
        <f t="shared" si="56"/>
        <v>33.799999999999997</v>
      </c>
      <c r="AD432" s="43">
        <f t="shared" si="54"/>
        <v>50.699999999999996</v>
      </c>
      <c r="AE432" s="43">
        <f t="shared" si="56"/>
        <v>33.799999999999997</v>
      </c>
      <c r="AF432" s="43">
        <f t="shared" si="56"/>
        <v>33.799999999999997</v>
      </c>
      <c r="AG432" s="43">
        <f t="shared" si="55"/>
        <v>33.799999999999997</v>
      </c>
      <c r="AH432" s="43"/>
      <c r="AI432" s="26"/>
      <c r="AJ432" s="26"/>
      <c r="AK432" s="26"/>
      <c r="AL432" s="24"/>
      <c r="AM432" s="24"/>
      <c r="AN432" s="24"/>
      <c r="AO432" s="24"/>
      <c r="AP432" s="24"/>
    </row>
    <row r="433" spans="1:42" x14ac:dyDescent="0.25">
      <c r="A433" s="3"/>
      <c r="B433" s="6">
        <v>420</v>
      </c>
      <c r="C433" s="71">
        <f>IFERROR(VLOOKUP($B433,$P$14:$V$514,5,0),"")</f>
        <v>76705</v>
      </c>
      <c r="D433" s="68" t="str">
        <f>IFERROR(VLOOKUP($B433,$P$14:$V$514,4,0),"")</f>
        <v>Ultrasound</v>
      </c>
      <c r="E433" s="71" t="str">
        <f>IFERROR(VLOOKUP($B433,$P$14:$V$514,6,0),"")</f>
        <v>Ultrasound Bladder</v>
      </c>
      <c r="F433" s="70">
        <f>IFERROR(VLOOKUP($B433,$P$14:$V$514,7,0),"")</f>
        <v>191.55</v>
      </c>
      <c r="G433" s="70">
        <f t="shared" si="51"/>
        <v>191.55</v>
      </c>
      <c r="H433" s="69">
        <f t="shared" si="52"/>
        <v>191.55</v>
      </c>
      <c r="I433" s="69">
        <f>IFERROR(VLOOKUP(B433,$P$14:$AH$514,VLOOKUP(I$11,$M$13:$N$23,2,0),0),"")</f>
        <v>178.23</v>
      </c>
      <c r="J433" s="5"/>
      <c r="K433" s="5"/>
      <c r="L433" s="5"/>
      <c r="M433" s="24"/>
      <c r="N433" s="24"/>
      <c r="O433" s="24"/>
      <c r="P433" s="44">
        <f>IFERROR(RANK(Q433,$Q$14:$Q$514,1),"")</f>
        <v>420</v>
      </c>
      <c r="Q433" s="39">
        <f t="shared" si="53"/>
        <v>1.0043299999999999</v>
      </c>
      <c r="R433" s="41"/>
      <c r="S433" s="41" t="s">
        <v>526</v>
      </c>
      <c r="T433" s="41">
        <v>76705</v>
      </c>
      <c r="U433" s="41" t="s">
        <v>434</v>
      </c>
      <c r="V433" s="41">
        <v>191.55</v>
      </c>
      <c r="W433" s="42">
        <v>178.23</v>
      </c>
      <c r="X433" s="42">
        <v>162.8175</v>
      </c>
      <c r="Y433" s="42">
        <v>181.9725</v>
      </c>
      <c r="Z433" s="42">
        <v>181.9725</v>
      </c>
      <c r="AA433" s="43">
        <f t="shared" ref="AA433:AA496" si="57">$V433*AA$11</f>
        <v>162.8175</v>
      </c>
      <c r="AB433" s="43">
        <f t="shared" si="56"/>
        <v>172.39500000000001</v>
      </c>
      <c r="AC433" s="43">
        <f t="shared" si="56"/>
        <v>95.775000000000006</v>
      </c>
      <c r="AD433" s="43">
        <f t="shared" si="54"/>
        <v>143.66250000000002</v>
      </c>
      <c r="AE433" s="43">
        <f t="shared" si="56"/>
        <v>95.775000000000006</v>
      </c>
      <c r="AF433" s="43">
        <f t="shared" si="56"/>
        <v>95.775000000000006</v>
      </c>
      <c r="AG433" s="43">
        <f t="shared" si="55"/>
        <v>95.775000000000006</v>
      </c>
      <c r="AH433" s="43"/>
      <c r="AI433" s="26"/>
      <c r="AJ433" s="26"/>
      <c r="AK433" s="26"/>
      <c r="AL433" s="24"/>
      <c r="AM433" s="24"/>
      <c r="AN433" s="24"/>
      <c r="AO433" s="24"/>
      <c r="AP433" s="24"/>
    </row>
    <row r="434" spans="1:42" x14ac:dyDescent="0.25">
      <c r="A434" s="3"/>
      <c r="B434" s="6">
        <v>421</v>
      </c>
      <c r="C434" s="71">
        <f>IFERROR(VLOOKUP($B434,$P$14:$V$514,5,0),"")</f>
        <v>76705</v>
      </c>
      <c r="D434" s="68" t="str">
        <f>IFERROR(VLOOKUP($B434,$P$14:$V$514,4,0),"")</f>
        <v>Ultrasound</v>
      </c>
      <c r="E434" s="71" t="str">
        <f>IFERROR(VLOOKUP($B434,$P$14:$V$514,6,0),"")</f>
        <v>Ultrasound Bladder - Radiologist Read</v>
      </c>
      <c r="F434" s="70">
        <f>IFERROR(VLOOKUP($B434,$P$14:$V$514,7,0),"")</f>
        <v>54</v>
      </c>
      <c r="G434" s="70">
        <f t="shared" si="51"/>
        <v>54</v>
      </c>
      <c r="H434" s="69">
        <f t="shared" si="52"/>
        <v>54</v>
      </c>
      <c r="I434" s="69">
        <f>IFERROR(VLOOKUP(B434,$P$14:$AH$514,VLOOKUP(I$11,$M$13:$N$23,2,0),0),"")</f>
        <v>49.68</v>
      </c>
      <c r="J434" s="5"/>
      <c r="K434" s="5"/>
      <c r="L434" s="5"/>
      <c r="M434" s="24"/>
      <c r="N434" s="24"/>
      <c r="O434" s="24"/>
      <c r="P434" s="44">
        <f>IFERROR(RANK(Q434,$Q$14:$Q$514,1),"")</f>
        <v>421</v>
      </c>
      <c r="Q434" s="39">
        <f t="shared" si="53"/>
        <v>1.00434</v>
      </c>
      <c r="R434" s="41"/>
      <c r="S434" s="41" t="s">
        <v>526</v>
      </c>
      <c r="T434" s="41">
        <v>76705</v>
      </c>
      <c r="U434" s="41" t="s">
        <v>435</v>
      </c>
      <c r="V434" s="41">
        <v>54</v>
      </c>
      <c r="W434" s="42">
        <v>49.68</v>
      </c>
      <c r="X434" s="42">
        <v>45.9</v>
      </c>
      <c r="Y434" s="42">
        <v>51.3</v>
      </c>
      <c r="Z434" s="42">
        <v>51.3</v>
      </c>
      <c r="AA434" s="43">
        <f t="shared" si="57"/>
        <v>45.9</v>
      </c>
      <c r="AB434" s="43">
        <f t="shared" si="56"/>
        <v>48.6</v>
      </c>
      <c r="AC434" s="43">
        <f t="shared" si="56"/>
        <v>27</v>
      </c>
      <c r="AD434" s="43">
        <f t="shared" si="54"/>
        <v>40.5</v>
      </c>
      <c r="AE434" s="43">
        <f t="shared" si="56"/>
        <v>27</v>
      </c>
      <c r="AF434" s="43">
        <f t="shared" si="56"/>
        <v>27</v>
      </c>
      <c r="AG434" s="43">
        <f t="shared" si="55"/>
        <v>27</v>
      </c>
      <c r="AH434" s="43"/>
      <c r="AI434" s="26"/>
      <c r="AJ434" s="26"/>
      <c r="AK434" s="26"/>
      <c r="AL434" s="24"/>
      <c r="AM434" s="24"/>
      <c r="AN434" s="24"/>
      <c r="AO434" s="24"/>
      <c r="AP434" s="24"/>
    </row>
    <row r="435" spans="1:42" x14ac:dyDescent="0.25">
      <c r="A435" s="3"/>
      <c r="B435" s="6">
        <v>422</v>
      </c>
      <c r="C435" s="71">
        <f>IFERROR(VLOOKUP($B435,$P$14:$V$514,5,0),"")</f>
        <v>76641</v>
      </c>
      <c r="D435" s="68" t="str">
        <f>IFERROR(VLOOKUP($B435,$P$14:$V$514,4,0),"")</f>
        <v>Ultrasound</v>
      </c>
      <c r="E435" s="71" t="str">
        <f>IFERROR(VLOOKUP($B435,$P$14:$V$514,6,0),"")</f>
        <v>Ultrasound Breast Complete Unilateral</v>
      </c>
      <c r="F435" s="70">
        <f>IFERROR(VLOOKUP($B435,$P$14:$V$514,7,0),"")</f>
        <v>142.25</v>
      </c>
      <c r="G435" s="70">
        <f t="shared" si="51"/>
        <v>142.25</v>
      </c>
      <c r="H435" s="69">
        <f t="shared" si="52"/>
        <v>142.25</v>
      </c>
      <c r="I435" s="69">
        <f>IFERROR(VLOOKUP(B435,$P$14:$AH$514,VLOOKUP(I$11,$M$13:$N$23,2,0),0),"")</f>
        <v>130.87</v>
      </c>
      <c r="J435" s="5"/>
      <c r="K435" s="5"/>
      <c r="L435" s="5"/>
      <c r="M435" s="24"/>
      <c r="N435" s="24"/>
      <c r="O435" s="24"/>
      <c r="P435" s="44">
        <f>IFERROR(RANK(Q435,$Q$14:$Q$514,1),"")</f>
        <v>422</v>
      </c>
      <c r="Q435" s="39">
        <f t="shared" si="53"/>
        <v>1.0043500000000001</v>
      </c>
      <c r="R435" s="41"/>
      <c r="S435" s="41" t="s">
        <v>526</v>
      </c>
      <c r="T435" s="41">
        <v>76641</v>
      </c>
      <c r="U435" s="41" t="s">
        <v>436</v>
      </c>
      <c r="V435" s="41">
        <v>142.25</v>
      </c>
      <c r="W435" s="42">
        <v>130.87</v>
      </c>
      <c r="X435" s="42">
        <v>120.91249999999999</v>
      </c>
      <c r="Y435" s="42">
        <v>135.13749999999999</v>
      </c>
      <c r="Z435" s="42">
        <v>135.13749999999999</v>
      </c>
      <c r="AA435" s="43">
        <f t="shared" si="57"/>
        <v>120.91249999999999</v>
      </c>
      <c r="AB435" s="43">
        <f t="shared" si="56"/>
        <v>128.02500000000001</v>
      </c>
      <c r="AC435" s="43">
        <f t="shared" si="56"/>
        <v>71.125</v>
      </c>
      <c r="AD435" s="43">
        <f t="shared" si="54"/>
        <v>106.6875</v>
      </c>
      <c r="AE435" s="43">
        <f t="shared" si="56"/>
        <v>71.125</v>
      </c>
      <c r="AF435" s="43">
        <f t="shared" si="56"/>
        <v>71.125</v>
      </c>
      <c r="AG435" s="43">
        <f t="shared" si="55"/>
        <v>71.125</v>
      </c>
      <c r="AH435" s="43"/>
      <c r="AI435" s="26"/>
      <c r="AJ435" s="26"/>
      <c r="AK435" s="26"/>
      <c r="AL435" s="24"/>
      <c r="AM435" s="24"/>
      <c r="AN435" s="24"/>
      <c r="AO435" s="24"/>
      <c r="AP435" s="24"/>
    </row>
    <row r="436" spans="1:42" x14ac:dyDescent="0.25">
      <c r="A436" s="3"/>
      <c r="B436" s="6">
        <v>423</v>
      </c>
      <c r="C436" s="71">
        <f>IFERROR(VLOOKUP($B436,$P$14:$V$514,5,0),"")</f>
        <v>76641</v>
      </c>
      <c r="D436" s="68" t="str">
        <f>IFERROR(VLOOKUP($B436,$P$14:$V$514,4,0),"")</f>
        <v>Ultrasound</v>
      </c>
      <c r="E436" s="71" t="str">
        <f>IFERROR(VLOOKUP($B436,$P$14:$V$514,6,0),"")</f>
        <v>Ultrasound Breast Complete Unilateral - Radiologist Read</v>
      </c>
      <c r="F436" s="70">
        <f>IFERROR(VLOOKUP($B436,$P$14:$V$514,7,0),"")</f>
        <v>61</v>
      </c>
      <c r="G436" s="70">
        <f t="shared" si="51"/>
        <v>61</v>
      </c>
      <c r="H436" s="69">
        <f t="shared" si="52"/>
        <v>61</v>
      </c>
      <c r="I436" s="69">
        <f>IFERROR(VLOOKUP(B436,$P$14:$AH$514,VLOOKUP(I$11,$M$13:$N$23,2,0),0),"")</f>
        <v>56.12</v>
      </c>
      <c r="J436" s="5"/>
      <c r="K436" s="5"/>
      <c r="L436" s="5"/>
      <c r="M436" s="24"/>
      <c r="N436" s="24"/>
      <c r="O436" s="24"/>
      <c r="P436" s="44">
        <f>IFERROR(RANK(Q436,$Q$14:$Q$514,1),"")</f>
        <v>423</v>
      </c>
      <c r="Q436" s="39">
        <f t="shared" si="53"/>
        <v>1.0043599999999999</v>
      </c>
      <c r="R436" s="41"/>
      <c r="S436" s="41" t="s">
        <v>526</v>
      </c>
      <c r="T436" s="41">
        <v>76641</v>
      </c>
      <c r="U436" s="41" t="s">
        <v>437</v>
      </c>
      <c r="V436" s="41">
        <v>61</v>
      </c>
      <c r="W436" s="42">
        <v>56.12</v>
      </c>
      <c r="X436" s="42">
        <v>51.85</v>
      </c>
      <c r="Y436" s="42">
        <v>57.949999999999996</v>
      </c>
      <c r="Z436" s="42">
        <v>57.949999999999996</v>
      </c>
      <c r="AA436" s="43">
        <f t="shared" si="57"/>
        <v>51.85</v>
      </c>
      <c r="AB436" s="43">
        <f t="shared" si="56"/>
        <v>54.9</v>
      </c>
      <c r="AC436" s="43">
        <f t="shared" si="56"/>
        <v>30.5</v>
      </c>
      <c r="AD436" s="43">
        <f t="shared" si="54"/>
        <v>45.75</v>
      </c>
      <c r="AE436" s="43">
        <f t="shared" si="56"/>
        <v>30.5</v>
      </c>
      <c r="AF436" s="43">
        <f t="shared" si="56"/>
        <v>30.5</v>
      </c>
      <c r="AG436" s="43">
        <f t="shared" si="55"/>
        <v>30.5</v>
      </c>
      <c r="AH436" s="43"/>
      <c r="AI436" s="26"/>
      <c r="AJ436" s="26"/>
      <c r="AK436" s="26"/>
      <c r="AL436" s="24"/>
      <c r="AM436" s="24"/>
      <c r="AN436" s="24"/>
      <c r="AO436" s="24"/>
      <c r="AP436" s="24"/>
    </row>
    <row r="437" spans="1:42" x14ac:dyDescent="0.25">
      <c r="A437" s="3"/>
      <c r="B437" s="6">
        <v>424</v>
      </c>
      <c r="C437" s="71">
        <f>IFERROR(VLOOKUP($B437,$P$14:$V$514,5,0),"")</f>
        <v>76641</v>
      </c>
      <c r="D437" s="68" t="str">
        <f>IFERROR(VLOOKUP($B437,$P$14:$V$514,4,0),"")</f>
        <v>Ultrasound</v>
      </c>
      <c r="E437" s="71" t="str">
        <f>IFERROR(VLOOKUP($B437,$P$14:$V$514,6,0),"")</f>
        <v>Ultrasound Breast Complete Bilateral</v>
      </c>
      <c r="F437" s="70">
        <f>IFERROR(VLOOKUP($B437,$P$14:$V$514,7,0),"")</f>
        <v>191.55</v>
      </c>
      <c r="G437" s="70">
        <f t="shared" si="51"/>
        <v>191.55</v>
      </c>
      <c r="H437" s="69">
        <f t="shared" si="52"/>
        <v>191.55</v>
      </c>
      <c r="I437" s="69">
        <f>IFERROR(VLOOKUP(B437,$P$14:$AH$514,VLOOKUP(I$11,$M$13:$N$23,2,0),0),"")</f>
        <v>176.23</v>
      </c>
      <c r="J437" s="5"/>
      <c r="K437" s="5"/>
      <c r="L437" s="5"/>
      <c r="M437" s="24"/>
      <c r="N437" s="24"/>
      <c r="O437" s="24"/>
      <c r="P437" s="44">
        <f>IFERROR(RANK(Q437,$Q$14:$Q$514,1),"")</f>
        <v>424</v>
      </c>
      <c r="Q437" s="39">
        <f t="shared" si="53"/>
        <v>1.00437</v>
      </c>
      <c r="R437" s="41"/>
      <c r="S437" s="41" t="s">
        <v>526</v>
      </c>
      <c r="T437" s="41">
        <v>76641</v>
      </c>
      <c r="U437" s="41" t="s">
        <v>438</v>
      </c>
      <c r="V437" s="41">
        <v>191.55</v>
      </c>
      <c r="W437" s="42">
        <v>176.23</v>
      </c>
      <c r="X437" s="42">
        <v>162.8175</v>
      </c>
      <c r="Y437" s="42">
        <v>181.9725</v>
      </c>
      <c r="Z437" s="42">
        <v>181.9725</v>
      </c>
      <c r="AA437" s="43">
        <f t="shared" si="57"/>
        <v>162.8175</v>
      </c>
      <c r="AB437" s="43">
        <f t="shared" si="56"/>
        <v>172.39500000000001</v>
      </c>
      <c r="AC437" s="43">
        <f t="shared" si="56"/>
        <v>95.775000000000006</v>
      </c>
      <c r="AD437" s="43">
        <f t="shared" si="54"/>
        <v>143.66250000000002</v>
      </c>
      <c r="AE437" s="43">
        <f t="shared" si="56"/>
        <v>95.775000000000006</v>
      </c>
      <c r="AF437" s="43">
        <f t="shared" si="56"/>
        <v>95.775000000000006</v>
      </c>
      <c r="AG437" s="43">
        <f t="shared" si="55"/>
        <v>95.775000000000006</v>
      </c>
      <c r="AH437" s="43"/>
      <c r="AI437" s="26"/>
      <c r="AJ437" s="26"/>
      <c r="AK437" s="26"/>
      <c r="AL437" s="24"/>
      <c r="AM437" s="24"/>
      <c r="AN437" s="24"/>
      <c r="AO437" s="24"/>
      <c r="AP437" s="24"/>
    </row>
    <row r="438" spans="1:42" x14ac:dyDescent="0.25">
      <c r="A438" s="3"/>
      <c r="B438" s="6">
        <v>425</v>
      </c>
      <c r="C438" s="71">
        <f>IFERROR(VLOOKUP($B438,$P$14:$V$514,5,0),"")</f>
        <v>76641</v>
      </c>
      <c r="D438" s="68" t="str">
        <f>IFERROR(VLOOKUP($B438,$P$14:$V$514,4,0),"")</f>
        <v>Ultrasound</v>
      </c>
      <c r="E438" s="71" t="str">
        <f>IFERROR(VLOOKUP($B438,$P$14:$V$514,6,0),"")</f>
        <v>Ultrasound Breast Complete Bilateral - Radiologist Read</v>
      </c>
      <c r="F438" s="70">
        <f>IFERROR(VLOOKUP($B438,$P$14:$V$514,7,0),"")</f>
        <v>60.9</v>
      </c>
      <c r="G438" s="70">
        <f t="shared" si="51"/>
        <v>60.9</v>
      </c>
      <c r="H438" s="69">
        <f t="shared" si="52"/>
        <v>60.9</v>
      </c>
      <c r="I438" s="69">
        <f>IFERROR(VLOOKUP(B438,$P$14:$AH$514,VLOOKUP(I$11,$M$13:$N$23,2,0),0),"")</f>
        <v>56.03</v>
      </c>
      <c r="J438" s="5"/>
      <c r="K438" s="5"/>
      <c r="L438" s="5"/>
      <c r="M438" s="24"/>
      <c r="N438" s="24"/>
      <c r="O438" s="24"/>
      <c r="P438" s="44">
        <f>IFERROR(RANK(Q438,$Q$14:$Q$514,1),"")</f>
        <v>425</v>
      </c>
      <c r="Q438" s="39">
        <f t="shared" si="53"/>
        <v>1.0043800000000001</v>
      </c>
      <c r="R438" s="41"/>
      <c r="S438" s="41" t="s">
        <v>526</v>
      </c>
      <c r="T438" s="41">
        <v>76641</v>
      </c>
      <c r="U438" s="41" t="s">
        <v>439</v>
      </c>
      <c r="V438" s="41">
        <v>60.9</v>
      </c>
      <c r="W438" s="42">
        <v>56.03</v>
      </c>
      <c r="X438" s="42">
        <v>51.765000000000001</v>
      </c>
      <c r="Y438" s="42">
        <v>57.854999999999997</v>
      </c>
      <c r="Z438" s="42">
        <v>57.854999999999997</v>
      </c>
      <c r="AA438" s="43">
        <f t="shared" si="57"/>
        <v>51.765000000000001</v>
      </c>
      <c r="AB438" s="43">
        <f t="shared" si="56"/>
        <v>54.81</v>
      </c>
      <c r="AC438" s="43">
        <f t="shared" si="56"/>
        <v>30.45</v>
      </c>
      <c r="AD438" s="43">
        <f t="shared" si="54"/>
        <v>45.674999999999997</v>
      </c>
      <c r="AE438" s="43">
        <f t="shared" si="56"/>
        <v>30.45</v>
      </c>
      <c r="AF438" s="43">
        <f t="shared" si="56"/>
        <v>30.45</v>
      </c>
      <c r="AG438" s="43">
        <f t="shared" si="55"/>
        <v>30.45</v>
      </c>
      <c r="AH438" s="43"/>
      <c r="AI438" s="26"/>
      <c r="AJ438" s="26"/>
      <c r="AK438" s="26"/>
      <c r="AL438" s="24"/>
      <c r="AM438" s="24"/>
      <c r="AN438" s="24"/>
      <c r="AO438" s="24"/>
      <c r="AP438" s="24"/>
    </row>
    <row r="439" spans="1:42" x14ac:dyDescent="0.25">
      <c r="A439" s="3"/>
      <c r="B439" s="6">
        <v>426</v>
      </c>
      <c r="C439" s="71">
        <f>IFERROR(VLOOKUP($B439,$P$14:$V$514,5,0),"")</f>
        <v>93971</v>
      </c>
      <c r="D439" s="68" t="str">
        <f>IFERROR(VLOOKUP($B439,$P$14:$V$514,4,0),"")</f>
        <v>Ultrasound</v>
      </c>
      <c r="E439" s="71" t="str">
        <f>IFERROR(VLOOKUP($B439,$P$14:$V$514,6,0),"")</f>
        <v>Ultrasound Venous Extremity Study Unilateral</v>
      </c>
      <c r="F439" s="70">
        <f>IFERROR(VLOOKUP($B439,$P$14:$V$514,7,0),"")</f>
        <v>297.89999999999998</v>
      </c>
      <c r="G439" s="70">
        <f t="shared" si="51"/>
        <v>297.89999999999998</v>
      </c>
      <c r="H439" s="69">
        <f t="shared" si="52"/>
        <v>297.89999999999998</v>
      </c>
      <c r="I439" s="69">
        <f>IFERROR(VLOOKUP(B439,$P$14:$AH$514,VLOOKUP(I$11,$M$13:$N$23,2,0),0),"")</f>
        <v>274.07</v>
      </c>
      <c r="J439" s="5"/>
      <c r="K439" s="5"/>
      <c r="L439" s="5"/>
      <c r="M439" s="24"/>
      <c r="N439" s="24"/>
      <c r="O439" s="24"/>
      <c r="P439" s="44">
        <f>IFERROR(RANK(Q439,$Q$14:$Q$514,1),"")</f>
        <v>426</v>
      </c>
      <c r="Q439" s="39">
        <f t="shared" si="53"/>
        <v>1.0043899999999999</v>
      </c>
      <c r="R439" s="41"/>
      <c r="S439" s="41" t="s">
        <v>526</v>
      </c>
      <c r="T439" s="41">
        <v>93971</v>
      </c>
      <c r="U439" s="41" t="s">
        <v>440</v>
      </c>
      <c r="V439" s="41">
        <v>297.89999999999998</v>
      </c>
      <c r="W439" s="42">
        <v>274.07</v>
      </c>
      <c r="X439" s="42">
        <v>253.21499999999997</v>
      </c>
      <c r="Y439" s="42">
        <v>283.00499999999994</v>
      </c>
      <c r="Z439" s="42">
        <v>283.00499999999994</v>
      </c>
      <c r="AA439" s="43">
        <f t="shared" si="57"/>
        <v>253.21499999999997</v>
      </c>
      <c r="AB439" s="43">
        <f t="shared" si="56"/>
        <v>268.11</v>
      </c>
      <c r="AC439" s="43">
        <f t="shared" si="56"/>
        <v>148.94999999999999</v>
      </c>
      <c r="AD439" s="43">
        <f t="shared" si="54"/>
        <v>223.42499999999998</v>
      </c>
      <c r="AE439" s="43">
        <f t="shared" si="56"/>
        <v>148.94999999999999</v>
      </c>
      <c r="AF439" s="43">
        <f t="shared" si="56"/>
        <v>148.94999999999999</v>
      </c>
      <c r="AG439" s="43">
        <f t="shared" si="55"/>
        <v>148.94999999999999</v>
      </c>
      <c r="AH439" s="43"/>
      <c r="AI439" s="26"/>
      <c r="AJ439" s="26"/>
      <c r="AK439" s="26"/>
      <c r="AL439" s="24"/>
      <c r="AM439" s="24"/>
      <c r="AN439" s="24"/>
      <c r="AO439" s="24"/>
      <c r="AP439" s="24"/>
    </row>
    <row r="440" spans="1:42" x14ac:dyDescent="0.25">
      <c r="A440" s="3"/>
      <c r="B440" s="6">
        <v>427</v>
      </c>
      <c r="C440" s="71">
        <f>IFERROR(VLOOKUP($B440,$P$14:$V$514,5,0),"")</f>
        <v>93971</v>
      </c>
      <c r="D440" s="68" t="str">
        <f>IFERROR(VLOOKUP($B440,$P$14:$V$514,4,0),"")</f>
        <v>Ultrasound</v>
      </c>
      <c r="E440" s="71" t="str">
        <f>IFERROR(VLOOKUP($B440,$P$14:$V$514,6,0),"")</f>
        <v>Ultrasound Venous Extremity Study Unilateral - Radiologist Read</v>
      </c>
      <c r="F440" s="70">
        <f>IFERROR(VLOOKUP($B440,$P$14:$V$514,7,0),"")</f>
        <v>85.4</v>
      </c>
      <c r="G440" s="70">
        <f t="shared" si="51"/>
        <v>85.4</v>
      </c>
      <c r="H440" s="69">
        <f t="shared" si="52"/>
        <v>85.4</v>
      </c>
      <c r="I440" s="69">
        <f>IFERROR(VLOOKUP(B440,$P$14:$AH$514,VLOOKUP(I$11,$M$13:$N$23,2,0),0),"")</f>
        <v>78.569999999999993</v>
      </c>
      <c r="J440" s="5"/>
      <c r="K440" s="5"/>
      <c r="L440" s="5"/>
      <c r="M440" s="24"/>
      <c r="N440" s="24"/>
      <c r="O440" s="24"/>
      <c r="P440" s="44">
        <f>IFERROR(RANK(Q440,$Q$14:$Q$514,1),"")</f>
        <v>427</v>
      </c>
      <c r="Q440" s="39">
        <f t="shared" si="53"/>
        <v>1.0044</v>
      </c>
      <c r="R440" s="41"/>
      <c r="S440" s="41" t="s">
        <v>526</v>
      </c>
      <c r="T440" s="41">
        <v>93971</v>
      </c>
      <c r="U440" s="41" t="s">
        <v>441</v>
      </c>
      <c r="V440" s="41">
        <v>85.4</v>
      </c>
      <c r="W440" s="42">
        <v>78.569999999999993</v>
      </c>
      <c r="X440" s="42">
        <v>72.59</v>
      </c>
      <c r="Y440" s="42">
        <v>81.13</v>
      </c>
      <c r="Z440" s="42">
        <v>81.13</v>
      </c>
      <c r="AA440" s="43">
        <f t="shared" si="57"/>
        <v>72.59</v>
      </c>
      <c r="AB440" s="43">
        <f t="shared" si="56"/>
        <v>76.860000000000014</v>
      </c>
      <c r="AC440" s="43">
        <f t="shared" si="56"/>
        <v>42.7</v>
      </c>
      <c r="AD440" s="43">
        <f t="shared" si="54"/>
        <v>64.050000000000011</v>
      </c>
      <c r="AE440" s="43">
        <f t="shared" si="56"/>
        <v>42.7</v>
      </c>
      <c r="AF440" s="43">
        <f t="shared" si="56"/>
        <v>42.7</v>
      </c>
      <c r="AG440" s="43">
        <f t="shared" si="55"/>
        <v>42.7</v>
      </c>
      <c r="AH440" s="43"/>
      <c r="AI440" s="26"/>
      <c r="AJ440" s="26"/>
      <c r="AK440" s="26"/>
      <c r="AL440" s="24"/>
      <c r="AM440" s="24"/>
      <c r="AN440" s="24"/>
      <c r="AO440" s="24"/>
      <c r="AP440" s="24"/>
    </row>
    <row r="441" spans="1:42" x14ac:dyDescent="0.25">
      <c r="A441" s="3"/>
      <c r="B441" s="6">
        <v>428</v>
      </c>
      <c r="C441" s="71">
        <f>IFERROR(VLOOKUP($B441,$P$14:$V$514,5,0),"")</f>
        <v>93880</v>
      </c>
      <c r="D441" s="68" t="str">
        <f>IFERROR(VLOOKUP($B441,$P$14:$V$514,4,0),"")</f>
        <v>Ultrasound</v>
      </c>
      <c r="E441" s="71" t="str">
        <f>IFERROR(VLOOKUP($B441,$P$14:$V$514,6,0),"")</f>
        <v>Ultrasound Carotid Doppler Bilateral</v>
      </c>
      <c r="F441" s="70">
        <f>IFERROR(VLOOKUP($B441,$P$14:$V$514,7,0),"")</f>
        <v>582.95000000000005</v>
      </c>
      <c r="G441" s="70">
        <f t="shared" si="51"/>
        <v>582.95000000000005</v>
      </c>
      <c r="H441" s="69">
        <f t="shared" si="52"/>
        <v>582.95000000000005</v>
      </c>
      <c r="I441" s="69">
        <f>IFERROR(VLOOKUP(B441,$P$14:$AH$514,VLOOKUP(I$11,$M$13:$N$23,2,0),0),"")</f>
        <v>536.30999999999995</v>
      </c>
      <c r="J441" s="5"/>
      <c r="K441" s="5"/>
      <c r="L441" s="5"/>
      <c r="M441" s="24"/>
      <c r="N441" s="24"/>
      <c r="O441" s="24"/>
      <c r="P441" s="44">
        <f>IFERROR(RANK(Q441,$Q$14:$Q$514,1),"")</f>
        <v>428</v>
      </c>
      <c r="Q441" s="39">
        <f t="shared" si="53"/>
        <v>1.00441</v>
      </c>
      <c r="R441" s="41"/>
      <c r="S441" s="41" t="s">
        <v>526</v>
      </c>
      <c r="T441" s="41">
        <v>93880</v>
      </c>
      <c r="U441" s="41" t="s">
        <v>442</v>
      </c>
      <c r="V441" s="41">
        <v>582.95000000000005</v>
      </c>
      <c r="W441" s="42">
        <v>536.30999999999995</v>
      </c>
      <c r="X441" s="42">
        <v>495.50750000000005</v>
      </c>
      <c r="Y441" s="42">
        <v>553.80250000000001</v>
      </c>
      <c r="Z441" s="42">
        <v>553.80250000000001</v>
      </c>
      <c r="AA441" s="43">
        <f t="shared" si="57"/>
        <v>495.50750000000005</v>
      </c>
      <c r="AB441" s="43">
        <f t="shared" si="56"/>
        <v>524.65500000000009</v>
      </c>
      <c r="AC441" s="43">
        <f t="shared" si="56"/>
        <v>291.47500000000002</v>
      </c>
      <c r="AD441" s="43">
        <f t="shared" si="54"/>
        <v>437.21250000000003</v>
      </c>
      <c r="AE441" s="43">
        <f t="shared" si="56"/>
        <v>291.47500000000002</v>
      </c>
      <c r="AF441" s="43">
        <f t="shared" si="56"/>
        <v>291.47500000000002</v>
      </c>
      <c r="AG441" s="43">
        <f t="shared" si="55"/>
        <v>291.47500000000002</v>
      </c>
      <c r="AH441" s="43"/>
      <c r="AI441" s="26"/>
      <c r="AJ441" s="26"/>
      <c r="AK441" s="26"/>
      <c r="AL441" s="24"/>
      <c r="AM441" s="24"/>
      <c r="AN441" s="24"/>
      <c r="AO441" s="24"/>
      <c r="AP441" s="24"/>
    </row>
    <row r="442" spans="1:42" x14ac:dyDescent="0.25">
      <c r="A442" s="3"/>
      <c r="B442" s="6">
        <v>429</v>
      </c>
      <c r="C442" s="71">
        <f>IFERROR(VLOOKUP($B442,$P$14:$V$514,5,0),"")</f>
        <v>93880</v>
      </c>
      <c r="D442" s="68" t="str">
        <f>IFERROR(VLOOKUP($B442,$P$14:$V$514,4,0),"")</f>
        <v>Ultrasound</v>
      </c>
      <c r="E442" s="71" t="str">
        <f>IFERROR(VLOOKUP($B442,$P$14:$V$514,6,0),"")</f>
        <v>Ultrasound Carotid Doppler Bilateral - Radiologist Read</v>
      </c>
      <c r="F442" s="70">
        <f>IFERROR(VLOOKUP($B442,$P$14:$V$514,7,0),"")</f>
        <v>96.1</v>
      </c>
      <c r="G442" s="70">
        <f t="shared" si="51"/>
        <v>96.1</v>
      </c>
      <c r="H442" s="69">
        <f t="shared" si="52"/>
        <v>96.1</v>
      </c>
      <c r="I442" s="69">
        <f>IFERROR(VLOOKUP(B442,$P$14:$AH$514,VLOOKUP(I$11,$M$13:$N$23,2,0),0),"")</f>
        <v>88.41</v>
      </c>
      <c r="J442" s="5"/>
      <c r="K442" s="5"/>
      <c r="L442" s="5"/>
      <c r="M442" s="24"/>
      <c r="N442" s="24"/>
      <c r="O442" s="24"/>
      <c r="P442" s="44">
        <f>IFERROR(RANK(Q442,$Q$14:$Q$514,1),"")</f>
        <v>429</v>
      </c>
      <c r="Q442" s="39">
        <f t="shared" si="53"/>
        <v>1.0044200000000001</v>
      </c>
      <c r="R442" s="41"/>
      <c r="S442" s="41" t="s">
        <v>526</v>
      </c>
      <c r="T442" s="41">
        <v>93880</v>
      </c>
      <c r="U442" s="41" t="s">
        <v>443</v>
      </c>
      <c r="V442" s="41">
        <v>96.1</v>
      </c>
      <c r="W442" s="42">
        <v>88.41</v>
      </c>
      <c r="X442" s="42">
        <v>81.684999999999988</v>
      </c>
      <c r="Y442" s="42">
        <v>91.294999999999987</v>
      </c>
      <c r="Z442" s="42">
        <v>91.294999999999987</v>
      </c>
      <c r="AA442" s="43">
        <f t="shared" si="57"/>
        <v>81.684999999999988</v>
      </c>
      <c r="AB442" s="43">
        <f t="shared" si="56"/>
        <v>86.49</v>
      </c>
      <c r="AC442" s="43">
        <f t="shared" si="56"/>
        <v>48.05</v>
      </c>
      <c r="AD442" s="43">
        <f t="shared" si="54"/>
        <v>72.074999999999989</v>
      </c>
      <c r="AE442" s="43">
        <f t="shared" si="56"/>
        <v>48.05</v>
      </c>
      <c r="AF442" s="43">
        <f t="shared" si="56"/>
        <v>48.05</v>
      </c>
      <c r="AG442" s="43">
        <f t="shared" si="55"/>
        <v>48.05</v>
      </c>
      <c r="AH442" s="43"/>
      <c r="AI442" s="26"/>
      <c r="AJ442" s="26"/>
      <c r="AK442" s="26"/>
      <c r="AL442" s="24"/>
      <c r="AM442" s="24"/>
      <c r="AN442" s="24"/>
      <c r="AO442" s="24"/>
      <c r="AP442" s="24"/>
    </row>
    <row r="443" spans="1:42" x14ac:dyDescent="0.25">
      <c r="A443" s="3"/>
      <c r="B443" s="6">
        <v>430</v>
      </c>
      <c r="C443" s="71">
        <f>IFERROR(VLOOKUP($B443,$P$14:$V$514,5,0),"")</f>
        <v>70450</v>
      </c>
      <c r="D443" s="68" t="str">
        <f>IFERROR(VLOOKUP($B443,$P$14:$V$514,4,0),"")</f>
        <v>Radiology</v>
      </c>
      <c r="E443" s="71" t="str">
        <f>IFERROR(VLOOKUP($B443,$P$14:$V$514,6,0),"")</f>
        <v>CT Head/Brain without Contrast</v>
      </c>
      <c r="F443" s="70">
        <f>IFERROR(VLOOKUP($B443,$P$14:$V$514,7,0),"")</f>
        <v>1090</v>
      </c>
      <c r="G443" s="70">
        <f t="shared" si="51"/>
        <v>1090</v>
      </c>
      <c r="H443" s="69">
        <f t="shared" si="52"/>
        <v>1090</v>
      </c>
      <c r="I443" s="69">
        <f>IFERROR(VLOOKUP(B443,$P$14:$AH$514,VLOOKUP(I$11,$M$13:$N$23,2,0),0),"")</f>
        <v>926.5</v>
      </c>
      <c r="J443" s="5"/>
      <c r="K443" s="5"/>
      <c r="L443" s="5"/>
      <c r="M443" s="24"/>
      <c r="N443" s="24"/>
      <c r="O443" s="24"/>
      <c r="P443" s="44">
        <f>IFERROR(RANK(Q443,$Q$14:$Q$514,1),"")</f>
        <v>430</v>
      </c>
      <c r="Q443" s="39">
        <f t="shared" si="53"/>
        <v>1.0044299999999999</v>
      </c>
      <c r="R443" s="41"/>
      <c r="S443" s="41" t="s">
        <v>528</v>
      </c>
      <c r="T443" s="41">
        <v>70450</v>
      </c>
      <c r="U443" s="41" t="s">
        <v>444</v>
      </c>
      <c r="V443" s="41">
        <v>1090</v>
      </c>
      <c r="W443" s="42">
        <v>926.5</v>
      </c>
      <c r="X443" s="42">
        <v>926.5</v>
      </c>
      <c r="Y443" s="42">
        <v>1035.5</v>
      </c>
      <c r="Z443" s="42">
        <v>1035.5</v>
      </c>
      <c r="AA443" s="43">
        <f t="shared" si="57"/>
        <v>926.5</v>
      </c>
      <c r="AB443" s="43">
        <f t="shared" si="56"/>
        <v>981</v>
      </c>
      <c r="AC443" s="43">
        <f t="shared" si="56"/>
        <v>545</v>
      </c>
      <c r="AD443" s="43">
        <f t="shared" si="54"/>
        <v>817.5</v>
      </c>
      <c r="AE443" s="43">
        <f t="shared" si="56"/>
        <v>545</v>
      </c>
      <c r="AF443" s="43">
        <f t="shared" si="56"/>
        <v>545</v>
      </c>
      <c r="AG443" s="43">
        <f t="shared" si="55"/>
        <v>545</v>
      </c>
      <c r="AH443" s="43"/>
      <c r="AI443" s="26"/>
      <c r="AJ443" s="26"/>
      <c r="AK443" s="26"/>
      <c r="AL443" s="24"/>
      <c r="AM443" s="24"/>
      <c r="AN443" s="24"/>
      <c r="AO443" s="24"/>
      <c r="AP443" s="24"/>
    </row>
    <row r="444" spans="1:42" x14ac:dyDescent="0.25">
      <c r="A444" s="3"/>
      <c r="B444" s="6">
        <v>431</v>
      </c>
      <c r="C444" s="71">
        <f>IFERROR(VLOOKUP($B444,$P$14:$V$514,5,0),"")</f>
        <v>70450</v>
      </c>
      <c r="D444" s="68" t="str">
        <f>IFERROR(VLOOKUP($B444,$P$14:$V$514,4,0),"")</f>
        <v>Radiology</v>
      </c>
      <c r="E444" s="71" t="str">
        <f>IFERROR(VLOOKUP($B444,$P$14:$V$514,6,0),"")</f>
        <v>CT Head/Brain without Contrast - Radiologist Read</v>
      </c>
      <c r="F444" s="70">
        <f>IFERROR(VLOOKUP($B444,$P$14:$V$514,7,0),"")</f>
        <v>154.35</v>
      </c>
      <c r="G444" s="70">
        <f t="shared" si="51"/>
        <v>154.35</v>
      </c>
      <c r="H444" s="69">
        <f t="shared" si="52"/>
        <v>154.35</v>
      </c>
      <c r="I444" s="69">
        <f>IFERROR(VLOOKUP(B444,$P$14:$AH$514,VLOOKUP(I$11,$M$13:$N$23,2,0),0),"")</f>
        <v>142</v>
      </c>
      <c r="J444" s="5"/>
      <c r="K444" s="5"/>
      <c r="L444" s="5"/>
      <c r="M444" s="24"/>
      <c r="N444" s="24"/>
      <c r="O444" s="24"/>
      <c r="P444" s="44">
        <f>IFERROR(RANK(Q444,$Q$14:$Q$514,1),"")</f>
        <v>431</v>
      </c>
      <c r="Q444" s="39">
        <f t="shared" si="53"/>
        <v>1.00444</v>
      </c>
      <c r="R444" s="41"/>
      <c r="S444" s="41" t="s">
        <v>528</v>
      </c>
      <c r="T444" s="41">
        <v>70450</v>
      </c>
      <c r="U444" s="41" t="s">
        <v>445</v>
      </c>
      <c r="V444" s="41">
        <v>154.35</v>
      </c>
      <c r="W444" s="42">
        <v>142</v>
      </c>
      <c r="X444" s="42">
        <v>131.19749999999999</v>
      </c>
      <c r="Y444" s="42">
        <v>146.63249999999999</v>
      </c>
      <c r="Z444" s="42">
        <v>146.63249999999999</v>
      </c>
      <c r="AA444" s="43">
        <f t="shared" si="57"/>
        <v>131.19749999999999</v>
      </c>
      <c r="AB444" s="43">
        <f t="shared" si="56"/>
        <v>138.91499999999999</v>
      </c>
      <c r="AC444" s="43">
        <f t="shared" si="56"/>
        <v>77.174999999999997</v>
      </c>
      <c r="AD444" s="43">
        <f t="shared" si="54"/>
        <v>115.76249999999999</v>
      </c>
      <c r="AE444" s="43">
        <f t="shared" si="56"/>
        <v>77.174999999999997</v>
      </c>
      <c r="AF444" s="43">
        <f t="shared" si="56"/>
        <v>77.174999999999997</v>
      </c>
      <c r="AG444" s="43">
        <f t="shared" si="55"/>
        <v>77.174999999999997</v>
      </c>
      <c r="AH444" s="43"/>
      <c r="AI444" s="26"/>
      <c r="AJ444" s="26"/>
      <c r="AK444" s="26"/>
      <c r="AL444" s="24"/>
      <c r="AM444" s="24"/>
      <c r="AN444" s="24"/>
      <c r="AO444" s="24"/>
      <c r="AP444" s="24"/>
    </row>
    <row r="445" spans="1:42" x14ac:dyDescent="0.25">
      <c r="A445" s="3"/>
      <c r="B445" s="6">
        <v>432</v>
      </c>
      <c r="C445" s="71">
        <f>IFERROR(VLOOKUP($B445,$P$14:$V$514,5,0),"")</f>
        <v>70460</v>
      </c>
      <c r="D445" s="68" t="str">
        <f>IFERROR(VLOOKUP($B445,$P$14:$V$514,4,0),"")</f>
        <v>Radiology</v>
      </c>
      <c r="E445" s="71" t="str">
        <f>IFERROR(VLOOKUP($B445,$P$14:$V$514,6,0),"")</f>
        <v>CT Head/Brain with Contrast</v>
      </c>
      <c r="F445" s="70">
        <f>IFERROR(VLOOKUP($B445,$P$14:$V$514,7,0),"")</f>
        <v>1343</v>
      </c>
      <c r="G445" s="70">
        <f t="shared" si="51"/>
        <v>1343</v>
      </c>
      <c r="H445" s="69">
        <f t="shared" si="52"/>
        <v>1343</v>
      </c>
      <c r="I445" s="69">
        <f>IFERROR(VLOOKUP(B445,$P$14:$AH$514,VLOOKUP(I$11,$M$13:$N$23,2,0),0),"")</f>
        <v>1235.56</v>
      </c>
      <c r="J445" s="5"/>
      <c r="K445" s="5"/>
      <c r="L445" s="5"/>
      <c r="M445" s="24"/>
      <c r="N445" s="24"/>
      <c r="O445" s="24"/>
      <c r="P445" s="44">
        <f>IFERROR(RANK(Q445,$Q$14:$Q$514,1),"")</f>
        <v>432</v>
      </c>
      <c r="Q445" s="39">
        <f t="shared" si="53"/>
        <v>1.0044500000000001</v>
      </c>
      <c r="R445" s="41"/>
      <c r="S445" s="41" t="s">
        <v>528</v>
      </c>
      <c r="T445" s="41">
        <v>70460</v>
      </c>
      <c r="U445" s="41" t="s">
        <v>446</v>
      </c>
      <c r="V445" s="41">
        <v>1343</v>
      </c>
      <c r="W445" s="42">
        <v>1235.56</v>
      </c>
      <c r="X445" s="42">
        <v>1141.55</v>
      </c>
      <c r="Y445" s="42">
        <v>1275.8499999999999</v>
      </c>
      <c r="Z445" s="42">
        <v>1275.8499999999999</v>
      </c>
      <c r="AA445" s="43">
        <f t="shared" si="57"/>
        <v>1141.55</v>
      </c>
      <c r="AB445" s="43">
        <f t="shared" si="56"/>
        <v>1208.7</v>
      </c>
      <c r="AC445" s="43">
        <f t="shared" si="56"/>
        <v>671.5</v>
      </c>
      <c r="AD445" s="43">
        <f t="shared" si="54"/>
        <v>1007.25</v>
      </c>
      <c r="AE445" s="43">
        <f t="shared" si="56"/>
        <v>671.5</v>
      </c>
      <c r="AF445" s="43">
        <f t="shared" si="56"/>
        <v>671.5</v>
      </c>
      <c r="AG445" s="43">
        <f t="shared" si="55"/>
        <v>671.5</v>
      </c>
      <c r="AH445" s="43"/>
      <c r="AI445" s="26"/>
      <c r="AJ445" s="26"/>
      <c r="AK445" s="26"/>
      <c r="AL445" s="24"/>
      <c r="AM445" s="24"/>
      <c r="AN445" s="24"/>
      <c r="AO445" s="24"/>
      <c r="AP445" s="24"/>
    </row>
    <row r="446" spans="1:42" x14ac:dyDescent="0.25">
      <c r="A446" s="3"/>
      <c r="B446" s="6">
        <v>433</v>
      </c>
      <c r="C446" s="71">
        <f>IFERROR(VLOOKUP($B446,$P$14:$V$514,5,0),"")</f>
        <v>70460</v>
      </c>
      <c r="D446" s="68" t="str">
        <f>IFERROR(VLOOKUP($B446,$P$14:$V$514,4,0),"")</f>
        <v>Radiology</v>
      </c>
      <c r="E446" s="71" t="str">
        <f>IFERROR(VLOOKUP($B446,$P$14:$V$514,6,0),"")</f>
        <v>CT Head/Brain with Contrast - Radiologist Read</v>
      </c>
      <c r="F446" s="70">
        <f>IFERROR(VLOOKUP($B446,$P$14:$V$514,7,0),"")</f>
        <v>187.4</v>
      </c>
      <c r="G446" s="70">
        <f t="shared" si="51"/>
        <v>187.4</v>
      </c>
      <c r="H446" s="69">
        <f t="shared" si="52"/>
        <v>187.4</v>
      </c>
      <c r="I446" s="69">
        <f>IFERROR(VLOOKUP(B446,$P$14:$AH$514,VLOOKUP(I$11,$M$13:$N$23,2,0),0),"")</f>
        <v>172.41</v>
      </c>
      <c r="J446" s="5"/>
      <c r="K446" s="5"/>
      <c r="L446" s="5"/>
      <c r="M446" s="24"/>
      <c r="N446" s="24"/>
      <c r="O446" s="24"/>
      <c r="P446" s="44">
        <f>IFERROR(RANK(Q446,$Q$14:$Q$514,1),"")</f>
        <v>433</v>
      </c>
      <c r="Q446" s="39">
        <f t="shared" si="53"/>
        <v>1.0044599999999999</v>
      </c>
      <c r="R446" s="41"/>
      <c r="S446" s="41" t="s">
        <v>528</v>
      </c>
      <c r="T446" s="41">
        <v>70460</v>
      </c>
      <c r="U446" s="41" t="s">
        <v>447</v>
      </c>
      <c r="V446" s="41">
        <v>187.4</v>
      </c>
      <c r="W446" s="42">
        <v>172.41</v>
      </c>
      <c r="X446" s="42">
        <v>159.29</v>
      </c>
      <c r="Y446" s="42">
        <v>178.03</v>
      </c>
      <c r="Z446" s="42">
        <v>178.03</v>
      </c>
      <c r="AA446" s="43">
        <f t="shared" si="57"/>
        <v>159.29</v>
      </c>
      <c r="AB446" s="43">
        <f t="shared" si="56"/>
        <v>168.66</v>
      </c>
      <c r="AC446" s="43">
        <f t="shared" si="56"/>
        <v>93.7</v>
      </c>
      <c r="AD446" s="43">
        <f t="shared" si="54"/>
        <v>140.55000000000001</v>
      </c>
      <c r="AE446" s="43">
        <f t="shared" si="56"/>
        <v>93.7</v>
      </c>
      <c r="AF446" s="43">
        <f t="shared" si="56"/>
        <v>93.7</v>
      </c>
      <c r="AG446" s="43">
        <f t="shared" si="55"/>
        <v>93.7</v>
      </c>
      <c r="AH446" s="43"/>
      <c r="AI446" s="26"/>
      <c r="AJ446" s="26"/>
      <c r="AK446" s="26"/>
      <c r="AL446" s="24"/>
      <c r="AM446" s="24"/>
      <c r="AN446" s="24"/>
      <c r="AO446" s="24"/>
      <c r="AP446" s="24"/>
    </row>
    <row r="447" spans="1:42" x14ac:dyDescent="0.25">
      <c r="A447" s="3"/>
      <c r="B447" s="6">
        <v>434</v>
      </c>
      <c r="C447" s="71">
        <f>IFERROR(VLOOKUP($B447,$P$14:$V$514,5,0),"")</f>
        <v>70470</v>
      </c>
      <c r="D447" s="68" t="str">
        <f>IFERROR(VLOOKUP($B447,$P$14:$V$514,4,0),"")</f>
        <v>Radiology</v>
      </c>
      <c r="E447" s="71" t="str">
        <f>IFERROR(VLOOKUP($B447,$P$14:$V$514,6,0),"")</f>
        <v>CT Head/Brain with and without Contrast</v>
      </c>
      <c r="F447" s="70">
        <f>IFERROR(VLOOKUP($B447,$P$14:$V$514,7,0),"")</f>
        <v>2119</v>
      </c>
      <c r="G447" s="70">
        <f t="shared" si="51"/>
        <v>2119</v>
      </c>
      <c r="H447" s="69">
        <f t="shared" si="52"/>
        <v>2119</v>
      </c>
      <c r="I447" s="69">
        <f>IFERROR(VLOOKUP(B447,$P$14:$AH$514,VLOOKUP(I$11,$M$13:$N$23,2,0),0),"")</f>
        <v>1949.48</v>
      </c>
      <c r="J447" s="5"/>
      <c r="K447" s="5"/>
      <c r="L447" s="5"/>
      <c r="M447" s="24"/>
      <c r="N447" s="24"/>
      <c r="O447" s="24"/>
      <c r="P447" s="44">
        <f>IFERROR(RANK(Q447,$Q$14:$Q$514,1),"")</f>
        <v>434</v>
      </c>
      <c r="Q447" s="39">
        <f t="shared" si="53"/>
        <v>1.00447</v>
      </c>
      <c r="R447" s="41"/>
      <c r="S447" s="41" t="s">
        <v>528</v>
      </c>
      <c r="T447" s="41">
        <v>70470</v>
      </c>
      <c r="U447" s="41" t="s">
        <v>448</v>
      </c>
      <c r="V447" s="41">
        <v>2119</v>
      </c>
      <c r="W447" s="42">
        <v>1949.48</v>
      </c>
      <c r="X447" s="42">
        <v>1801.1499999999999</v>
      </c>
      <c r="Y447" s="42">
        <v>2013.05</v>
      </c>
      <c r="Z447" s="42">
        <v>2013.05</v>
      </c>
      <c r="AA447" s="43">
        <f t="shared" si="57"/>
        <v>1801.1499999999999</v>
      </c>
      <c r="AB447" s="43">
        <f t="shared" si="56"/>
        <v>1907.1000000000001</v>
      </c>
      <c r="AC447" s="43">
        <f t="shared" si="56"/>
        <v>1059.5</v>
      </c>
      <c r="AD447" s="43">
        <f t="shared" si="54"/>
        <v>1589.25</v>
      </c>
      <c r="AE447" s="43">
        <f t="shared" si="56"/>
        <v>1059.5</v>
      </c>
      <c r="AF447" s="43">
        <f t="shared" si="56"/>
        <v>1059.5</v>
      </c>
      <c r="AG447" s="43">
        <f t="shared" si="55"/>
        <v>1059.5</v>
      </c>
      <c r="AH447" s="43"/>
      <c r="AI447" s="26"/>
      <c r="AJ447" s="26"/>
      <c r="AK447" s="26"/>
      <c r="AL447" s="24"/>
      <c r="AM447" s="24"/>
      <c r="AN447" s="24"/>
      <c r="AO447" s="24"/>
      <c r="AP447" s="24"/>
    </row>
    <row r="448" spans="1:42" x14ac:dyDescent="0.25">
      <c r="A448" s="3"/>
      <c r="B448" s="6">
        <v>435</v>
      </c>
      <c r="C448" s="71">
        <f>IFERROR(VLOOKUP($B448,$P$14:$V$514,5,0),"")</f>
        <v>70470</v>
      </c>
      <c r="D448" s="68" t="str">
        <f>IFERROR(VLOOKUP($B448,$P$14:$V$514,4,0),"")</f>
        <v>Radiology</v>
      </c>
      <c r="E448" s="71" t="str">
        <f>IFERROR(VLOOKUP($B448,$P$14:$V$514,6,0),"")</f>
        <v>CT Head/Brain with and without Contrast - Radiologist Read</v>
      </c>
      <c r="F448" s="70">
        <f>IFERROR(VLOOKUP($B448,$P$14:$V$514,7,0),"")</f>
        <v>231.5</v>
      </c>
      <c r="G448" s="70">
        <f t="shared" si="51"/>
        <v>231.5</v>
      </c>
      <c r="H448" s="69">
        <f t="shared" si="52"/>
        <v>231.5</v>
      </c>
      <c r="I448" s="69">
        <f>IFERROR(VLOOKUP(B448,$P$14:$AH$514,VLOOKUP(I$11,$M$13:$N$23,2,0),0),"")</f>
        <v>212.98</v>
      </c>
      <c r="J448" s="5"/>
      <c r="K448" s="5"/>
      <c r="L448" s="5"/>
      <c r="M448" s="24"/>
      <c r="N448" s="24"/>
      <c r="O448" s="24"/>
      <c r="P448" s="44">
        <f>IFERROR(RANK(Q448,$Q$14:$Q$514,1),"")</f>
        <v>435</v>
      </c>
      <c r="Q448" s="39">
        <f t="shared" si="53"/>
        <v>1.00448</v>
      </c>
      <c r="R448" s="41"/>
      <c r="S448" s="41" t="s">
        <v>528</v>
      </c>
      <c r="T448" s="41">
        <v>70470</v>
      </c>
      <c r="U448" s="41" t="s">
        <v>449</v>
      </c>
      <c r="V448" s="41">
        <v>231.5</v>
      </c>
      <c r="W448" s="42">
        <v>212.98</v>
      </c>
      <c r="X448" s="42">
        <v>196.77500000000001</v>
      </c>
      <c r="Y448" s="42">
        <v>219.92499999999998</v>
      </c>
      <c r="Z448" s="42">
        <v>219.92499999999998</v>
      </c>
      <c r="AA448" s="43">
        <f t="shared" si="57"/>
        <v>196.77500000000001</v>
      </c>
      <c r="AB448" s="43">
        <f t="shared" si="56"/>
        <v>208.35</v>
      </c>
      <c r="AC448" s="43">
        <f t="shared" si="56"/>
        <v>115.75</v>
      </c>
      <c r="AD448" s="43">
        <f t="shared" si="54"/>
        <v>173.625</v>
      </c>
      <c r="AE448" s="43">
        <f t="shared" si="56"/>
        <v>115.75</v>
      </c>
      <c r="AF448" s="43">
        <f t="shared" si="56"/>
        <v>115.75</v>
      </c>
      <c r="AG448" s="43">
        <f t="shared" si="55"/>
        <v>115.75</v>
      </c>
      <c r="AH448" s="43"/>
      <c r="AI448" s="26"/>
      <c r="AJ448" s="26"/>
      <c r="AK448" s="26"/>
      <c r="AL448" s="24"/>
      <c r="AM448" s="24"/>
      <c r="AN448" s="24"/>
      <c r="AO448" s="24"/>
      <c r="AP448" s="24"/>
    </row>
    <row r="449" spans="1:42" x14ac:dyDescent="0.25">
      <c r="A449" s="3"/>
      <c r="B449" s="6">
        <v>436</v>
      </c>
      <c r="C449" s="71">
        <f>IFERROR(VLOOKUP($B449,$P$14:$V$514,5,0),"")</f>
        <v>70480</v>
      </c>
      <c r="D449" s="68" t="str">
        <f>IFERROR(VLOOKUP($B449,$P$14:$V$514,4,0),"")</f>
        <v>Radiology</v>
      </c>
      <c r="E449" s="71" t="str">
        <f>IFERROR(VLOOKUP($B449,$P$14:$V$514,6,0),"")</f>
        <v>CT Orbits without Contrast</v>
      </c>
      <c r="F449" s="70">
        <f>IFERROR(VLOOKUP($B449,$P$14:$V$514,7,0),"")</f>
        <v>923.3</v>
      </c>
      <c r="G449" s="70">
        <f t="shared" si="51"/>
        <v>923.3</v>
      </c>
      <c r="H449" s="69">
        <f t="shared" si="52"/>
        <v>923.3</v>
      </c>
      <c r="I449" s="69">
        <f>IFERROR(VLOOKUP(B449,$P$14:$AH$514,VLOOKUP(I$11,$M$13:$N$23,2,0),0),"")</f>
        <v>849.47</v>
      </c>
      <c r="J449" s="5"/>
      <c r="K449" s="5"/>
      <c r="L449" s="5"/>
      <c r="M449" s="24"/>
      <c r="N449" s="24"/>
      <c r="O449" s="24"/>
      <c r="P449" s="44">
        <f>IFERROR(RANK(Q449,$Q$14:$Q$514,1),"")</f>
        <v>436</v>
      </c>
      <c r="Q449" s="39">
        <f t="shared" si="53"/>
        <v>1.0044900000000001</v>
      </c>
      <c r="R449" s="41"/>
      <c r="S449" s="41" t="s">
        <v>528</v>
      </c>
      <c r="T449" s="41">
        <v>70480</v>
      </c>
      <c r="U449" s="41" t="s">
        <v>450</v>
      </c>
      <c r="V449" s="41">
        <v>923.3</v>
      </c>
      <c r="W449" s="42">
        <v>849.47</v>
      </c>
      <c r="X449" s="42">
        <v>784.80499999999995</v>
      </c>
      <c r="Y449" s="42">
        <v>877.13499999999988</v>
      </c>
      <c r="Z449" s="42">
        <v>877.13499999999988</v>
      </c>
      <c r="AA449" s="43">
        <f t="shared" si="57"/>
        <v>784.80499999999995</v>
      </c>
      <c r="AB449" s="43">
        <f t="shared" si="56"/>
        <v>830.97</v>
      </c>
      <c r="AC449" s="43">
        <f t="shared" si="56"/>
        <v>461.65</v>
      </c>
      <c r="AD449" s="43">
        <f t="shared" si="54"/>
        <v>692.47499999999991</v>
      </c>
      <c r="AE449" s="43">
        <f t="shared" si="56"/>
        <v>461.65</v>
      </c>
      <c r="AF449" s="43">
        <f t="shared" si="56"/>
        <v>461.65</v>
      </c>
      <c r="AG449" s="43">
        <f t="shared" si="55"/>
        <v>461.65</v>
      </c>
      <c r="AH449" s="43"/>
      <c r="AI449" s="26"/>
      <c r="AJ449" s="26"/>
      <c r="AK449" s="26"/>
      <c r="AL449" s="24"/>
      <c r="AM449" s="24"/>
      <c r="AN449" s="24"/>
      <c r="AO449" s="24"/>
      <c r="AP449" s="24"/>
    </row>
    <row r="450" spans="1:42" x14ac:dyDescent="0.25">
      <c r="A450" s="3"/>
      <c r="B450" s="6">
        <v>437</v>
      </c>
      <c r="C450" s="71">
        <f>IFERROR(VLOOKUP($B450,$P$14:$V$514,5,0),"")</f>
        <v>70480</v>
      </c>
      <c r="D450" s="68" t="str">
        <f>IFERROR(VLOOKUP($B450,$P$14:$V$514,4,0),"")</f>
        <v>Radiology</v>
      </c>
      <c r="E450" s="71" t="str">
        <f>IFERROR(VLOOKUP($B450,$P$14:$V$514,6,0),"")</f>
        <v>CT Orbits without Contrast - Radiologist Read</v>
      </c>
      <c r="F450" s="70">
        <f>IFERROR(VLOOKUP($B450,$P$14:$V$514,7,0),"")</f>
        <v>112</v>
      </c>
      <c r="G450" s="70">
        <f t="shared" si="51"/>
        <v>112</v>
      </c>
      <c r="H450" s="69">
        <f t="shared" si="52"/>
        <v>112</v>
      </c>
      <c r="I450" s="69">
        <f>IFERROR(VLOOKUP(B450,$P$14:$AH$514,VLOOKUP(I$11,$M$13:$N$23,2,0),0),"")</f>
        <v>103.04</v>
      </c>
      <c r="J450" s="5"/>
      <c r="K450" s="5"/>
      <c r="L450" s="5"/>
      <c r="M450" s="24"/>
      <c r="N450" s="24"/>
      <c r="O450" s="24"/>
      <c r="P450" s="44">
        <f>IFERROR(RANK(Q450,$Q$14:$Q$514,1),"")</f>
        <v>437</v>
      </c>
      <c r="Q450" s="39">
        <f t="shared" si="53"/>
        <v>1.0044999999999999</v>
      </c>
      <c r="R450" s="41"/>
      <c r="S450" s="41" t="s">
        <v>528</v>
      </c>
      <c r="T450" s="41">
        <v>70480</v>
      </c>
      <c r="U450" s="41" t="s">
        <v>451</v>
      </c>
      <c r="V450" s="41">
        <v>112</v>
      </c>
      <c r="W450" s="42">
        <v>103.04</v>
      </c>
      <c r="X450" s="42">
        <v>95.2</v>
      </c>
      <c r="Y450" s="42">
        <v>106.39999999999999</v>
      </c>
      <c r="Z450" s="42">
        <v>106.39999999999999</v>
      </c>
      <c r="AA450" s="43">
        <f t="shared" si="57"/>
        <v>95.2</v>
      </c>
      <c r="AB450" s="43">
        <f t="shared" si="56"/>
        <v>100.8</v>
      </c>
      <c r="AC450" s="43">
        <f t="shared" si="56"/>
        <v>56</v>
      </c>
      <c r="AD450" s="43">
        <f t="shared" si="54"/>
        <v>84</v>
      </c>
      <c r="AE450" s="43">
        <f t="shared" si="56"/>
        <v>56</v>
      </c>
      <c r="AF450" s="43">
        <f t="shared" si="56"/>
        <v>56</v>
      </c>
      <c r="AG450" s="43">
        <f t="shared" si="55"/>
        <v>56</v>
      </c>
      <c r="AH450" s="43"/>
      <c r="AI450" s="26"/>
      <c r="AJ450" s="26"/>
      <c r="AK450" s="26"/>
      <c r="AL450" s="24"/>
      <c r="AM450" s="24"/>
      <c r="AN450" s="24"/>
      <c r="AO450" s="24"/>
      <c r="AP450" s="24"/>
    </row>
    <row r="451" spans="1:42" x14ac:dyDescent="0.25">
      <c r="A451" s="3"/>
      <c r="B451" s="6">
        <v>438</v>
      </c>
      <c r="C451" s="71">
        <f>IFERROR(VLOOKUP($B451,$P$14:$V$514,5,0),"")</f>
        <v>70482</v>
      </c>
      <c r="D451" s="68" t="str">
        <f>IFERROR(VLOOKUP($B451,$P$14:$V$514,4,0),"")</f>
        <v>Radiology</v>
      </c>
      <c r="E451" s="71" t="str">
        <f>IFERROR(VLOOKUP($B451,$P$14:$V$514,6,0),"")</f>
        <v>CT Orbits with and without Contrast</v>
      </c>
      <c r="F451" s="70">
        <f>IFERROR(VLOOKUP($B451,$P$14:$V$514,7,0),"")</f>
        <v>1259.95</v>
      </c>
      <c r="G451" s="70">
        <f t="shared" si="51"/>
        <v>1259.95</v>
      </c>
      <c r="H451" s="69">
        <f t="shared" si="52"/>
        <v>1259.95</v>
      </c>
      <c r="I451" s="69">
        <f>IFERROR(VLOOKUP(B451,$P$14:$AH$514,VLOOKUP(I$11,$M$13:$N$23,2,0),0),"")</f>
        <v>1868.52</v>
      </c>
      <c r="J451" s="5"/>
      <c r="K451" s="5"/>
      <c r="L451" s="5"/>
      <c r="M451" s="24"/>
      <c r="N451" s="24"/>
      <c r="O451" s="24"/>
      <c r="P451" s="44">
        <f>IFERROR(RANK(Q451,$Q$14:$Q$514,1),"")</f>
        <v>438</v>
      </c>
      <c r="Q451" s="39">
        <f t="shared" si="53"/>
        <v>1.00451</v>
      </c>
      <c r="R451" s="41"/>
      <c r="S451" s="41" t="s">
        <v>528</v>
      </c>
      <c r="T451" s="41">
        <v>70482</v>
      </c>
      <c r="U451" s="41" t="s">
        <v>452</v>
      </c>
      <c r="V451" s="41">
        <v>1259.95</v>
      </c>
      <c r="W451" s="42">
        <v>1868.52</v>
      </c>
      <c r="X451" s="42">
        <v>1070.9575</v>
      </c>
      <c r="Y451" s="42">
        <v>1196.9525000000001</v>
      </c>
      <c r="Z451" s="42">
        <v>1196.9525000000001</v>
      </c>
      <c r="AA451" s="43">
        <f t="shared" si="57"/>
        <v>1070.9575</v>
      </c>
      <c r="AB451" s="43">
        <f t="shared" si="56"/>
        <v>1133.9550000000002</v>
      </c>
      <c r="AC451" s="43">
        <f t="shared" si="56"/>
        <v>629.97500000000002</v>
      </c>
      <c r="AD451" s="43">
        <f t="shared" si="54"/>
        <v>944.96250000000009</v>
      </c>
      <c r="AE451" s="43">
        <f t="shared" si="56"/>
        <v>629.97500000000002</v>
      </c>
      <c r="AF451" s="43">
        <f t="shared" si="56"/>
        <v>629.97500000000002</v>
      </c>
      <c r="AG451" s="43">
        <f t="shared" si="55"/>
        <v>629.97500000000002</v>
      </c>
      <c r="AH451" s="43"/>
      <c r="AI451" s="26"/>
      <c r="AJ451" s="26"/>
      <c r="AK451" s="26"/>
      <c r="AL451" s="24"/>
      <c r="AM451" s="24"/>
      <c r="AN451" s="24"/>
      <c r="AO451" s="24"/>
      <c r="AP451" s="24"/>
    </row>
    <row r="452" spans="1:42" x14ac:dyDescent="0.25">
      <c r="A452" s="3"/>
      <c r="B452" s="6">
        <v>439</v>
      </c>
      <c r="C452" s="71">
        <f>IFERROR(VLOOKUP($B452,$P$14:$V$514,5,0),"")</f>
        <v>70482</v>
      </c>
      <c r="D452" s="68" t="str">
        <f>IFERROR(VLOOKUP($B452,$P$14:$V$514,4,0),"")</f>
        <v>Radiology</v>
      </c>
      <c r="E452" s="71" t="str">
        <f>IFERROR(VLOOKUP($B452,$P$14:$V$514,6,0),"")</f>
        <v>CT Orbits with and without Contrast - Radiologist Read</v>
      </c>
      <c r="F452" s="70">
        <f>IFERROR(VLOOKUP($B452,$P$14:$V$514,7,0),"")</f>
        <v>220.5</v>
      </c>
      <c r="G452" s="70">
        <f t="shared" si="51"/>
        <v>220.5</v>
      </c>
      <c r="H452" s="69">
        <f t="shared" si="52"/>
        <v>220.5</v>
      </c>
      <c r="I452" s="69">
        <f>IFERROR(VLOOKUP(B452,$P$14:$AH$514,VLOOKUP(I$11,$M$13:$N$23,2,0),0),"")</f>
        <v>202.86</v>
      </c>
      <c r="J452" s="5"/>
      <c r="K452" s="5"/>
      <c r="L452" s="5"/>
      <c r="M452" s="24"/>
      <c r="N452" s="24"/>
      <c r="O452" s="24"/>
      <c r="P452" s="44">
        <f>IFERROR(RANK(Q452,$Q$14:$Q$514,1),"")</f>
        <v>439</v>
      </c>
      <c r="Q452" s="39">
        <f t="shared" si="53"/>
        <v>1.0045200000000001</v>
      </c>
      <c r="R452" s="41"/>
      <c r="S452" s="41" t="s">
        <v>528</v>
      </c>
      <c r="T452" s="41">
        <v>70482</v>
      </c>
      <c r="U452" s="41" t="s">
        <v>453</v>
      </c>
      <c r="V452" s="41">
        <v>220.5</v>
      </c>
      <c r="W452" s="42">
        <v>202.86</v>
      </c>
      <c r="X452" s="42">
        <v>187.42499999999998</v>
      </c>
      <c r="Y452" s="42">
        <v>209.47499999999999</v>
      </c>
      <c r="Z452" s="42">
        <v>209.47499999999999</v>
      </c>
      <c r="AA452" s="43">
        <f t="shared" si="57"/>
        <v>187.42499999999998</v>
      </c>
      <c r="AB452" s="43">
        <f t="shared" si="56"/>
        <v>198.45000000000002</v>
      </c>
      <c r="AC452" s="43">
        <f t="shared" si="56"/>
        <v>110.25</v>
      </c>
      <c r="AD452" s="43">
        <f t="shared" si="54"/>
        <v>165.375</v>
      </c>
      <c r="AE452" s="43">
        <f t="shared" si="56"/>
        <v>110.25</v>
      </c>
      <c r="AF452" s="43">
        <f t="shared" si="56"/>
        <v>110.25</v>
      </c>
      <c r="AG452" s="43">
        <f t="shared" si="55"/>
        <v>110.25</v>
      </c>
      <c r="AH452" s="43"/>
      <c r="AI452" s="26"/>
      <c r="AJ452" s="26"/>
      <c r="AK452" s="26"/>
      <c r="AL452" s="24"/>
      <c r="AM452" s="24"/>
      <c r="AN452" s="24"/>
      <c r="AO452" s="24"/>
      <c r="AP452" s="24"/>
    </row>
    <row r="453" spans="1:42" x14ac:dyDescent="0.25">
      <c r="A453" s="3"/>
      <c r="B453" s="6">
        <v>440</v>
      </c>
      <c r="C453" s="71">
        <f>IFERROR(VLOOKUP($B453,$P$14:$V$514,5,0),"")</f>
        <v>70486</v>
      </c>
      <c r="D453" s="68" t="str">
        <f>IFERROR(VLOOKUP($B453,$P$14:$V$514,4,0),"")</f>
        <v>Radiology</v>
      </c>
      <c r="E453" s="71" t="str">
        <f>IFERROR(VLOOKUP($B453,$P$14:$V$514,6,0),"")</f>
        <v>CT Facial Bones without Contrast</v>
      </c>
      <c r="F453" s="70">
        <f>IFERROR(VLOOKUP($B453,$P$14:$V$514,7,0),"")</f>
        <v>1139</v>
      </c>
      <c r="G453" s="70">
        <f t="shared" si="51"/>
        <v>1139</v>
      </c>
      <c r="H453" s="69">
        <f t="shared" si="52"/>
        <v>1139</v>
      </c>
      <c r="I453" s="69">
        <f>IFERROR(VLOOKUP(B453,$P$14:$AH$514,VLOOKUP(I$11,$M$13:$N$23,2,0),0),"")</f>
        <v>1047.8800000000001</v>
      </c>
      <c r="J453" s="5"/>
      <c r="K453" s="5"/>
      <c r="L453" s="5"/>
      <c r="M453" s="24"/>
      <c r="N453" s="24"/>
      <c r="O453" s="24"/>
      <c r="P453" s="44">
        <f>IFERROR(RANK(Q453,$Q$14:$Q$514,1),"")</f>
        <v>440</v>
      </c>
      <c r="Q453" s="39">
        <f t="shared" si="53"/>
        <v>1.0045299999999999</v>
      </c>
      <c r="R453" s="41"/>
      <c r="S453" s="41" t="s">
        <v>528</v>
      </c>
      <c r="T453" s="41">
        <v>70486</v>
      </c>
      <c r="U453" s="41" t="s">
        <v>454</v>
      </c>
      <c r="V453" s="41">
        <v>1139</v>
      </c>
      <c r="W453" s="42">
        <v>1047.8800000000001</v>
      </c>
      <c r="X453" s="42">
        <v>968.15</v>
      </c>
      <c r="Y453" s="42">
        <v>1082.05</v>
      </c>
      <c r="Z453" s="42">
        <v>1082.05</v>
      </c>
      <c r="AA453" s="43">
        <f t="shared" si="57"/>
        <v>968.15</v>
      </c>
      <c r="AB453" s="43">
        <f t="shared" si="56"/>
        <v>1025.1000000000001</v>
      </c>
      <c r="AC453" s="43">
        <f t="shared" si="56"/>
        <v>569.5</v>
      </c>
      <c r="AD453" s="43">
        <f t="shared" si="54"/>
        <v>854.25</v>
      </c>
      <c r="AE453" s="43">
        <f t="shared" si="56"/>
        <v>569.5</v>
      </c>
      <c r="AF453" s="43">
        <f t="shared" si="56"/>
        <v>569.5</v>
      </c>
      <c r="AG453" s="43">
        <f t="shared" si="55"/>
        <v>569.5</v>
      </c>
      <c r="AH453" s="43"/>
      <c r="AI453" s="26"/>
      <c r="AJ453" s="26"/>
      <c r="AK453" s="26"/>
      <c r="AL453" s="24"/>
      <c r="AM453" s="24"/>
      <c r="AN453" s="24"/>
      <c r="AO453" s="24"/>
      <c r="AP453" s="24"/>
    </row>
    <row r="454" spans="1:42" x14ac:dyDescent="0.25">
      <c r="A454" s="3"/>
      <c r="B454" s="6">
        <v>441</v>
      </c>
      <c r="C454" s="71">
        <f>IFERROR(VLOOKUP($B454,$P$14:$V$514,5,0),"")</f>
        <v>70486</v>
      </c>
      <c r="D454" s="68" t="str">
        <f>IFERROR(VLOOKUP($B454,$P$14:$V$514,4,0),"")</f>
        <v>Radiology</v>
      </c>
      <c r="E454" s="71" t="str">
        <f>IFERROR(VLOOKUP($B454,$P$14:$V$514,6,0),"")</f>
        <v>CT Facial Bones without Contrast - Radiologist Read</v>
      </c>
      <c r="F454" s="70">
        <f>IFERROR(VLOOKUP($B454,$P$14:$V$514,7,0),"")</f>
        <v>165.4</v>
      </c>
      <c r="G454" s="70">
        <f t="shared" si="51"/>
        <v>165.4</v>
      </c>
      <c r="H454" s="69">
        <f t="shared" si="52"/>
        <v>165.4</v>
      </c>
      <c r="I454" s="69">
        <f>IFERROR(VLOOKUP(B454,$P$14:$AH$514,VLOOKUP(I$11,$M$13:$N$23,2,0),0),"")</f>
        <v>152.16999999999999</v>
      </c>
      <c r="J454" s="5"/>
      <c r="K454" s="5"/>
      <c r="L454" s="5"/>
      <c r="M454" s="24"/>
      <c r="N454" s="24"/>
      <c r="O454" s="24"/>
      <c r="P454" s="44">
        <f>IFERROR(RANK(Q454,$Q$14:$Q$514,1),"")</f>
        <v>441</v>
      </c>
      <c r="Q454" s="39">
        <f t="shared" si="53"/>
        <v>1.00454</v>
      </c>
      <c r="R454" s="41"/>
      <c r="S454" s="41" t="s">
        <v>528</v>
      </c>
      <c r="T454" s="41">
        <v>70486</v>
      </c>
      <c r="U454" s="41" t="s">
        <v>455</v>
      </c>
      <c r="V454" s="41">
        <v>165.4</v>
      </c>
      <c r="W454" s="42">
        <v>152.16999999999999</v>
      </c>
      <c r="X454" s="42">
        <v>140.59</v>
      </c>
      <c r="Y454" s="42">
        <v>157.13</v>
      </c>
      <c r="Z454" s="42">
        <v>157.13</v>
      </c>
      <c r="AA454" s="43">
        <f t="shared" si="57"/>
        <v>140.59</v>
      </c>
      <c r="AB454" s="43">
        <f t="shared" si="56"/>
        <v>148.86000000000001</v>
      </c>
      <c r="AC454" s="43">
        <f t="shared" si="56"/>
        <v>82.7</v>
      </c>
      <c r="AD454" s="43">
        <f t="shared" si="54"/>
        <v>124.05000000000001</v>
      </c>
      <c r="AE454" s="43">
        <f t="shared" si="56"/>
        <v>82.7</v>
      </c>
      <c r="AF454" s="43">
        <f t="shared" si="56"/>
        <v>82.7</v>
      </c>
      <c r="AG454" s="43">
        <f t="shared" si="55"/>
        <v>82.7</v>
      </c>
      <c r="AH454" s="43"/>
      <c r="AI454" s="26"/>
      <c r="AJ454" s="26"/>
      <c r="AK454" s="26"/>
      <c r="AL454" s="24"/>
      <c r="AM454" s="24"/>
      <c r="AN454" s="24"/>
      <c r="AO454" s="24"/>
      <c r="AP454" s="24"/>
    </row>
    <row r="455" spans="1:42" x14ac:dyDescent="0.25">
      <c r="A455" s="3"/>
      <c r="B455" s="6">
        <v>442</v>
      </c>
      <c r="C455" s="71">
        <f>IFERROR(VLOOKUP($B455,$P$14:$V$514,5,0),"")</f>
        <v>70487</v>
      </c>
      <c r="D455" s="68" t="str">
        <f>IFERROR(VLOOKUP($B455,$P$14:$V$514,4,0),"")</f>
        <v>Radiology</v>
      </c>
      <c r="E455" s="71" t="str">
        <f>IFERROR(VLOOKUP($B455,$P$14:$V$514,6,0),"")</f>
        <v>CT Facial Bones with Contrast</v>
      </c>
      <c r="F455" s="70">
        <f>IFERROR(VLOOKUP($B455,$P$14:$V$514,7,0),"")</f>
        <v>1398</v>
      </c>
      <c r="G455" s="70">
        <f t="shared" si="51"/>
        <v>1398</v>
      </c>
      <c r="H455" s="69">
        <f t="shared" si="52"/>
        <v>1398</v>
      </c>
      <c r="I455" s="69">
        <f>IFERROR(VLOOKUP(B455,$P$14:$AH$514,VLOOKUP(I$11,$M$13:$N$23,2,0),0),"")</f>
        <v>1286.1600000000001</v>
      </c>
      <c r="J455" s="5"/>
      <c r="K455" s="5"/>
      <c r="L455" s="5"/>
      <c r="M455" s="24"/>
      <c r="N455" s="24"/>
      <c r="O455" s="24"/>
      <c r="P455" s="44">
        <f>IFERROR(RANK(Q455,$Q$14:$Q$514,1),"")</f>
        <v>442</v>
      </c>
      <c r="Q455" s="39">
        <f t="shared" si="53"/>
        <v>1.0045500000000001</v>
      </c>
      <c r="R455" s="41"/>
      <c r="S455" s="41" t="s">
        <v>528</v>
      </c>
      <c r="T455" s="41">
        <v>70487</v>
      </c>
      <c r="U455" s="41" t="s">
        <v>456</v>
      </c>
      <c r="V455" s="41">
        <v>1398</v>
      </c>
      <c r="W455" s="42">
        <v>1286.1600000000001</v>
      </c>
      <c r="X455" s="42">
        <v>1188.3</v>
      </c>
      <c r="Y455" s="42">
        <v>1328.1</v>
      </c>
      <c r="Z455" s="42">
        <v>1328.1</v>
      </c>
      <c r="AA455" s="43">
        <f t="shared" si="57"/>
        <v>1188.3</v>
      </c>
      <c r="AB455" s="43">
        <f t="shared" si="56"/>
        <v>1258.2</v>
      </c>
      <c r="AC455" s="43">
        <f t="shared" si="56"/>
        <v>699</v>
      </c>
      <c r="AD455" s="43">
        <f t="shared" si="54"/>
        <v>1048.5</v>
      </c>
      <c r="AE455" s="43">
        <f t="shared" si="56"/>
        <v>699</v>
      </c>
      <c r="AF455" s="43">
        <f t="shared" si="56"/>
        <v>699</v>
      </c>
      <c r="AG455" s="43">
        <f t="shared" si="55"/>
        <v>699</v>
      </c>
      <c r="AH455" s="43"/>
      <c r="AI455" s="26"/>
      <c r="AJ455" s="26"/>
      <c r="AK455" s="26"/>
      <c r="AL455" s="24"/>
      <c r="AM455" s="24"/>
      <c r="AN455" s="24"/>
      <c r="AO455" s="24"/>
      <c r="AP455" s="24"/>
    </row>
    <row r="456" spans="1:42" x14ac:dyDescent="0.25">
      <c r="A456" s="3"/>
      <c r="B456" s="6">
        <v>443</v>
      </c>
      <c r="C456" s="71">
        <f>IFERROR(VLOOKUP($B456,$P$14:$V$514,5,0),"")</f>
        <v>70487</v>
      </c>
      <c r="D456" s="68" t="str">
        <f>IFERROR(VLOOKUP($B456,$P$14:$V$514,4,0),"")</f>
        <v>Radiology</v>
      </c>
      <c r="E456" s="71" t="str">
        <f>IFERROR(VLOOKUP($B456,$P$14:$V$514,6,0),"")</f>
        <v>CT Facial Bones with Contrast - Radiologist Read</v>
      </c>
      <c r="F456" s="70">
        <f>IFERROR(VLOOKUP($B456,$P$14:$V$514,7,0),"")</f>
        <v>192.9</v>
      </c>
      <c r="G456" s="70">
        <f t="shared" si="51"/>
        <v>192.9</v>
      </c>
      <c r="H456" s="69">
        <f t="shared" si="52"/>
        <v>192.9</v>
      </c>
      <c r="I456" s="69">
        <f>IFERROR(VLOOKUP(B456,$P$14:$AH$514,VLOOKUP(I$11,$M$13:$N$23,2,0),0),"")</f>
        <v>177.47</v>
      </c>
      <c r="J456" s="5"/>
      <c r="K456" s="5"/>
      <c r="L456" s="5"/>
      <c r="M456" s="24"/>
      <c r="N456" s="24"/>
      <c r="O456" s="24"/>
      <c r="P456" s="44">
        <f>IFERROR(RANK(Q456,$Q$14:$Q$514,1),"")</f>
        <v>443</v>
      </c>
      <c r="Q456" s="39">
        <f t="shared" si="53"/>
        <v>1.0045599999999999</v>
      </c>
      <c r="R456" s="41"/>
      <c r="S456" s="41" t="s">
        <v>528</v>
      </c>
      <c r="T456" s="41">
        <v>70487</v>
      </c>
      <c r="U456" s="41" t="s">
        <v>457</v>
      </c>
      <c r="V456" s="41">
        <v>192.9</v>
      </c>
      <c r="W456" s="42">
        <v>177.47</v>
      </c>
      <c r="X456" s="42">
        <v>163.965</v>
      </c>
      <c r="Y456" s="42">
        <v>183.255</v>
      </c>
      <c r="Z456" s="42">
        <v>183.255</v>
      </c>
      <c r="AA456" s="43">
        <f t="shared" si="57"/>
        <v>163.965</v>
      </c>
      <c r="AB456" s="43">
        <f t="shared" si="56"/>
        <v>173.61</v>
      </c>
      <c r="AC456" s="43">
        <f t="shared" si="56"/>
        <v>96.45</v>
      </c>
      <c r="AD456" s="43">
        <f t="shared" si="54"/>
        <v>144.67500000000001</v>
      </c>
      <c r="AE456" s="43">
        <f t="shared" si="56"/>
        <v>96.45</v>
      </c>
      <c r="AF456" s="43">
        <f t="shared" si="56"/>
        <v>96.45</v>
      </c>
      <c r="AG456" s="43">
        <f t="shared" si="55"/>
        <v>96.45</v>
      </c>
      <c r="AH456" s="43"/>
      <c r="AI456" s="26"/>
      <c r="AJ456" s="26"/>
      <c r="AK456" s="26"/>
      <c r="AL456" s="24"/>
      <c r="AM456" s="24"/>
      <c r="AN456" s="24"/>
      <c r="AO456" s="24"/>
      <c r="AP456" s="24"/>
    </row>
    <row r="457" spans="1:42" x14ac:dyDescent="0.25">
      <c r="A457" s="3"/>
      <c r="B457" s="6">
        <v>444</v>
      </c>
      <c r="C457" s="71">
        <f>IFERROR(VLOOKUP($B457,$P$14:$V$514,5,0),"")</f>
        <v>70488</v>
      </c>
      <c r="D457" s="68" t="str">
        <f>IFERROR(VLOOKUP($B457,$P$14:$V$514,4,0),"")</f>
        <v>Radiology</v>
      </c>
      <c r="E457" s="71" t="str">
        <f>IFERROR(VLOOKUP($B457,$P$14:$V$514,6,0),"")</f>
        <v>CT Facial Bones with and without Contrast</v>
      </c>
      <c r="F457" s="70">
        <f>IFERROR(VLOOKUP($B457,$P$14:$V$514,7,0),"")</f>
        <v>1342.6</v>
      </c>
      <c r="G457" s="70">
        <f t="shared" si="51"/>
        <v>1342.6</v>
      </c>
      <c r="H457" s="69">
        <f t="shared" si="52"/>
        <v>1342.6</v>
      </c>
      <c r="I457" s="69">
        <f>IFERROR(VLOOKUP(B457,$P$14:$AH$514,VLOOKUP(I$11,$M$13:$N$23,2,0),0),"")</f>
        <v>1235.19</v>
      </c>
      <c r="J457" s="5"/>
      <c r="K457" s="5"/>
      <c r="L457" s="5"/>
      <c r="M457" s="24"/>
      <c r="N457" s="24"/>
      <c r="O457" s="24"/>
      <c r="P457" s="44">
        <f>IFERROR(RANK(Q457,$Q$14:$Q$514,1),"")</f>
        <v>444</v>
      </c>
      <c r="Q457" s="39">
        <f t="shared" si="53"/>
        <v>1.00457</v>
      </c>
      <c r="R457" s="41"/>
      <c r="S457" s="41" t="s">
        <v>528</v>
      </c>
      <c r="T457" s="41">
        <v>70488</v>
      </c>
      <c r="U457" s="41" t="s">
        <v>458</v>
      </c>
      <c r="V457" s="41">
        <v>1342.6</v>
      </c>
      <c r="W457" s="42">
        <v>1235.19</v>
      </c>
      <c r="X457" s="42">
        <v>1141.2099999999998</v>
      </c>
      <c r="Y457" s="42">
        <v>1275.4699999999998</v>
      </c>
      <c r="Z457" s="42">
        <v>1275.4699999999998</v>
      </c>
      <c r="AA457" s="43">
        <f t="shared" si="57"/>
        <v>1141.2099999999998</v>
      </c>
      <c r="AB457" s="43">
        <f t="shared" si="56"/>
        <v>1208.3399999999999</v>
      </c>
      <c r="AC457" s="43">
        <f t="shared" si="56"/>
        <v>671.3</v>
      </c>
      <c r="AD457" s="43">
        <f t="shared" si="54"/>
        <v>1006.9499999999999</v>
      </c>
      <c r="AE457" s="43">
        <f t="shared" si="56"/>
        <v>671.3</v>
      </c>
      <c r="AF457" s="43">
        <f t="shared" si="56"/>
        <v>671.3</v>
      </c>
      <c r="AG457" s="43">
        <f t="shared" si="55"/>
        <v>671.3</v>
      </c>
      <c r="AH457" s="43"/>
      <c r="AI457" s="26"/>
      <c r="AJ457" s="26"/>
      <c r="AK457" s="26"/>
      <c r="AL457" s="24"/>
      <c r="AM457" s="24"/>
      <c r="AN457" s="24"/>
      <c r="AO457" s="24"/>
      <c r="AP457" s="24"/>
    </row>
    <row r="458" spans="1:42" x14ac:dyDescent="0.25">
      <c r="A458" s="3"/>
      <c r="B458" s="6">
        <v>445</v>
      </c>
      <c r="C458" s="71">
        <f>IFERROR(VLOOKUP($B458,$P$14:$V$514,5,0),"")</f>
        <v>70488</v>
      </c>
      <c r="D458" s="68" t="str">
        <f>IFERROR(VLOOKUP($B458,$P$14:$V$514,4,0),"")</f>
        <v>Radiology</v>
      </c>
      <c r="E458" s="71" t="str">
        <f>IFERROR(VLOOKUP($B458,$P$14:$V$514,6,0),"")</f>
        <v>CT Facial Bones with and without Contrast - Radiologist Read</v>
      </c>
      <c r="F458" s="70">
        <f>IFERROR(VLOOKUP($B458,$P$14:$V$514,7,0),"")</f>
        <v>231.5</v>
      </c>
      <c r="G458" s="70">
        <f t="shared" si="51"/>
        <v>231.5</v>
      </c>
      <c r="H458" s="69">
        <f t="shared" si="52"/>
        <v>231.5</v>
      </c>
      <c r="I458" s="69">
        <f>IFERROR(VLOOKUP(B458,$P$14:$AH$514,VLOOKUP(I$11,$M$13:$N$23,2,0),0),"")</f>
        <v>212.98</v>
      </c>
      <c r="J458" s="5"/>
      <c r="K458" s="5"/>
      <c r="L458" s="5"/>
      <c r="M458" s="24"/>
      <c r="N458" s="24"/>
      <c r="O458" s="24"/>
      <c r="P458" s="44">
        <f>IFERROR(RANK(Q458,$Q$14:$Q$514,1),"")</f>
        <v>445</v>
      </c>
      <c r="Q458" s="39">
        <f t="shared" si="53"/>
        <v>1.00458</v>
      </c>
      <c r="R458" s="41"/>
      <c r="S458" s="41" t="s">
        <v>528</v>
      </c>
      <c r="T458" s="41">
        <v>70488</v>
      </c>
      <c r="U458" s="41" t="s">
        <v>459</v>
      </c>
      <c r="V458" s="41">
        <v>231.5</v>
      </c>
      <c r="W458" s="42">
        <v>212.98</v>
      </c>
      <c r="X458" s="42">
        <v>196.77500000000001</v>
      </c>
      <c r="Y458" s="42">
        <v>219.92499999999998</v>
      </c>
      <c r="Z458" s="42">
        <v>219.92499999999998</v>
      </c>
      <c r="AA458" s="43">
        <f t="shared" si="57"/>
        <v>196.77500000000001</v>
      </c>
      <c r="AB458" s="43">
        <f t="shared" si="56"/>
        <v>208.35</v>
      </c>
      <c r="AC458" s="43">
        <f t="shared" si="56"/>
        <v>115.75</v>
      </c>
      <c r="AD458" s="43">
        <f t="shared" si="54"/>
        <v>173.625</v>
      </c>
      <c r="AE458" s="43">
        <f t="shared" si="56"/>
        <v>115.75</v>
      </c>
      <c r="AF458" s="43">
        <f t="shared" si="56"/>
        <v>115.75</v>
      </c>
      <c r="AG458" s="43">
        <f t="shared" si="55"/>
        <v>115.75</v>
      </c>
      <c r="AH458" s="43"/>
      <c r="AI458" s="26"/>
      <c r="AJ458" s="26"/>
      <c r="AK458" s="26"/>
      <c r="AL458" s="24"/>
      <c r="AM458" s="24"/>
      <c r="AN458" s="24"/>
      <c r="AO458" s="24"/>
      <c r="AP458" s="24"/>
    </row>
    <row r="459" spans="1:42" x14ac:dyDescent="0.25">
      <c r="A459" s="3"/>
      <c r="B459" s="6">
        <v>446</v>
      </c>
      <c r="C459" s="71">
        <f>IFERROR(VLOOKUP($B459,$P$14:$V$514,5,0),"")</f>
        <v>70486</v>
      </c>
      <c r="D459" s="68" t="str">
        <f>IFERROR(VLOOKUP($B459,$P$14:$V$514,4,0),"")</f>
        <v>Radiology</v>
      </c>
      <c r="E459" s="71" t="str">
        <f>IFERROR(VLOOKUP($B459,$P$14:$V$514,6,0),"")</f>
        <v>CT Sinus without Contrast</v>
      </c>
      <c r="F459" s="70">
        <f>IFERROR(VLOOKUP($B459,$P$14:$V$514,7,0),"")</f>
        <v>1139</v>
      </c>
      <c r="G459" s="70">
        <f t="shared" si="51"/>
        <v>1139</v>
      </c>
      <c r="H459" s="69">
        <f t="shared" si="52"/>
        <v>1139</v>
      </c>
      <c r="I459" s="69">
        <f>IFERROR(VLOOKUP(B459,$P$14:$AH$514,VLOOKUP(I$11,$M$13:$N$23,2,0),0),"")</f>
        <v>1047.8800000000001</v>
      </c>
      <c r="J459" s="5"/>
      <c r="K459" s="5"/>
      <c r="L459" s="5"/>
      <c r="M459" s="24"/>
      <c r="N459" s="24"/>
      <c r="O459" s="24"/>
      <c r="P459" s="44">
        <f>IFERROR(RANK(Q459,$Q$14:$Q$514,1),"")</f>
        <v>446</v>
      </c>
      <c r="Q459" s="39">
        <f t="shared" si="53"/>
        <v>1.0045900000000001</v>
      </c>
      <c r="R459" s="41"/>
      <c r="S459" s="41" t="s">
        <v>528</v>
      </c>
      <c r="T459" s="41">
        <v>70486</v>
      </c>
      <c r="U459" s="41" t="s">
        <v>460</v>
      </c>
      <c r="V459" s="41">
        <v>1139</v>
      </c>
      <c r="W459" s="42">
        <v>1047.8800000000001</v>
      </c>
      <c r="X459" s="42">
        <v>968.15</v>
      </c>
      <c r="Y459" s="42">
        <v>1082.05</v>
      </c>
      <c r="Z459" s="42">
        <v>1082.05</v>
      </c>
      <c r="AA459" s="43">
        <f t="shared" si="57"/>
        <v>968.15</v>
      </c>
      <c r="AB459" s="43">
        <f t="shared" si="56"/>
        <v>1025.1000000000001</v>
      </c>
      <c r="AC459" s="43">
        <f t="shared" si="56"/>
        <v>569.5</v>
      </c>
      <c r="AD459" s="43">
        <f t="shared" si="54"/>
        <v>854.25</v>
      </c>
      <c r="AE459" s="43">
        <f t="shared" si="56"/>
        <v>569.5</v>
      </c>
      <c r="AF459" s="43">
        <f t="shared" si="56"/>
        <v>569.5</v>
      </c>
      <c r="AG459" s="43">
        <f t="shared" si="55"/>
        <v>569.5</v>
      </c>
      <c r="AH459" s="43"/>
      <c r="AI459" s="26"/>
      <c r="AJ459" s="26"/>
      <c r="AK459" s="26"/>
      <c r="AL459" s="24"/>
      <c r="AM459" s="24"/>
      <c r="AN459" s="24"/>
      <c r="AO459" s="24"/>
      <c r="AP459" s="24"/>
    </row>
    <row r="460" spans="1:42" x14ac:dyDescent="0.25">
      <c r="A460" s="3"/>
      <c r="B460" s="6">
        <v>447</v>
      </c>
      <c r="C460" s="71">
        <f>IFERROR(VLOOKUP($B460,$P$14:$V$514,5,0),"")</f>
        <v>70486</v>
      </c>
      <c r="D460" s="68" t="str">
        <f>IFERROR(VLOOKUP($B460,$P$14:$V$514,4,0),"")</f>
        <v>Radiology</v>
      </c>
      <c r="E460" s="71" t="str">
        <f>IFERROR(VLOOKUP($B460,$P$14:$V$514,6,0),"")</f>
        <v>CT Sinus without Contrast - Radiologist Read</v>
      </c>
      <c r="F460" s="70">
        <f>IFERROR(VLOOKUP($B460,$P$14:$V$514,7,0),"")</f>
        <v>82.65</v>
      </c>
      <c r="G460" s="70">
        <f t="shared" si="51"/>
        <v>82.65</v>
      </c>
      <c r="H460" s="69">
        <f t="shared" si="52"/>
        <v>82.65</v>
      </c>
      <c r="I460" s="69">
        <f>IFERROR(VLOOKUP(B460,$P$14:$AH$514,VLOOKUP(I$11,$M$13:$N$23,2,0),0),"")</f>
        <v>76.040000000000006</v>
      </c>
      <c r="J460" s="5"/>
      <c r="K460" s="5"/>
      <c r="L460" s="5"/>
      <c r="M460" s="24"/>
      <c r="N460" s="24"/>
      <c r="O460" s="24"/>
      <c r="P460" s="44">
        <f>IFERROR(RANK(Q460,$Q$14:$Q$514,1),"")</f>
        <v>447</v>
      </c>
      <c r="Q460" s="39">
        <f t="shared" si="53"/>
        <v>1.0045999999999999</v>
      </c>
      <c r="R460" s="41"/>
      <c r="S460" s="41" t="s">
        <v>528</v>
      </c>
      <c r="T460" s="41">
        <v>70486</v>
      </c>
      <c r="U460" s="41" t="s">
        <v>461</v>
      </c>
      <c r="V460" s="41">
        <v>82.65</v>
      </c>
      <c r="W460" s="42">
        <v>76.040000000000006</v>
      </c>
      <c r="X460" s="42">
        <v>70.252499999999998</v>
      </c>
      <c r="Y460" s="42">
        <v>78.517499999999998</v>
      </c>
      <c r="Z460" s="42">
        <v>78.517499999999998</v>
      </c>
      <c r="AA460" s="43">
        <f t="shared" si="57"/>
        <v>70.252499999999998</v>
      </c>
      <c r="AB460" s="43">
        <f t="shared" si="56"/>
        <v>74.385000000000005</v>
      </c>
      <c r="AC460" s="43">
        <f t="shared" si="56"/>
        <v>41.325000000000003</v>
      </c>
      <c r="AD460" s="43">
        <f t="shared" si="54"/>
        <v>61.987500000000004</v>
      </c>
      <c r="AE460" s="43">
        <f t="shared" si="56"/>
        <v>41.325000000000003</v>
      </c>
      <c r="AF460" s="43">
        <f t="shared" si="56"/>
        <v>41.325000000000003</v>
      </c>
      <c r="AG460" s="43">
        <f t="shared" si="55"/>
        <v>41.325000000000003</v>
      </c>
      <c r="AH460" s="43"/>
      <c r="AI460" s="26"/>
      <c r="AJ460" s="26"/>
      <c r="AK460" s="26"/>
      <c r="AL460" s="24"/>
      <c r="AM460" s="24"/>
      <c r="AN460" s="24"/>
      <c r="AO460" s="24"/>
      <c r="AP460" s="24"/>
    </row>
    <row r="461" spans="1:42" x14ac:dyDescent="0.25">
      <c r="A461" s="3"/>
      <c r="B461" s="6">
        <v>448</v>
      </c>
      <c r="C461" s="71">
        <f>IFERROR(VLOOKUP($B461,$P$14:$V$514,5,0),"")</f>
        <v>70490</v>
      </c>
      <c r="D461" s="68" t="str">
        <f>IFERROR(VLOOKUP($B461,$P$14:$V$514,4,0),"")</f>
        <v>Radiology</v>
      </c>
      <c r="E461" s="71" t="str">
        <f>IFERROR(VLOOKUP($B461,$P$14:$V$514,6,0),"")</f>
        <v>CT Soft Tissue Neck without Contrast</v>
      </c>
      <c r="F461" s="70">
        <f>IFERROR(VLOOKUP($B461,$P$14:$V$514,7,0),"")</f>
        <v>1195</v>
      </c>
      <c r="G461" s="70">
        <f t="shared" si="51"/>
        <v>1195</v>
      </c>
      <c r="H461" s="69">
        <f t="shared" si="52"/>
        <v>1195</v>
      </c>
      <c r="I461" s="69">
        <f>IFERROR(VLOOKUP(B461,$P$14:$AH$514,VLOOKUP(I$11,$M$13:$N$23,2,0),0),"")</f>
        <v>1099.4000000000001</v>
      </c>
      <c r="J461" s="5"/>
      <c r="K461" s="5"/>
      <c r="L461" s="5"/>
      <c r="M461" s="24"/>
      <c r="N461" s="24"/>
      <c r="O461" s="24"/>
      <c r="P461" s="44">
        <f>IFERROR(RANK(Q461,$Q$14:$Q$514,1),"")</f>
        <v>448</v>
      </c>
      <c r="Q461" s="39">
        <f t="shared" si="53"/>
        <v>1.00461</v>
      </c>
      <c r="R461" s="41"/>
      <c r="S461" s="41" t="s">
        <v>528</v>
      </c>
      <c r="T461" s="41">
        <v>70490</v>
      </c>
      <c r="U461" s="41" t="s">
        <v>462</v>
      </c>
      <c r="V461" s="41">
        <v>1195</v>
      </c>
      <c r="W461" s="42">
        <v>1099.4000000000001</v>
      </c>
      <c r="X461" s="42">
        <v>1015.75</v>
      </c>
      <c r="Y461" s="42">
        <v>1135.25</v>
      </c>
      <c r="Z461" s="42">
        <v>1135.25</v>
      </c>
      <c r="AA461" s="43">
        <f t="shared" si="57"/>
        <v>1015.75</v>
      </c>
      <c r="AB461" s="43">
        <f t="shared" si="56"/>
        <v>1075.5</v>
      </c>
      <c r="AC461" s="43">
        <f t="shared" si="56"/>
        <v>597.5</v>
      </c>
      <c r="AD461" s="43">
        <f t="shared" si="54"/>
        <v>896.25</v>
      </c>
      <c r="AE461" s="43">
        <f t="shared" si="56"/>
        <v>597.5</v>
      </c>
      <c r="AF461" s="43">
        <f t="shared" si="56"/>
        <v>597.5</v>
      </c>
      <c r="AG461" s="43">
        <f t="shared" si="55"/>
        <v>597.5</v>
      </c>
      <c r="AH461" s="43"/>
      <c r="AI461" s="26"/>
      <c r="AJ461" s="26"/>
      <c r="AK461" s="26"/>
      <c r="AL461" s="24"/>
      <c r="AM461" s="24"/>
      <c r="AN461" s="24"/>
      <c r="AO461" s="24"/>
      <c r="AP461" s="24"/>
    </row>
    <row r="462" spans="1:42" x14ac:dyDescent="0.25">
      <c r="A462" s="3"/>
      <c r="B462" s="6">
        <v>449</v>
      </c>
      <c r="C462" s="71">
        <f>IFERROR(VLOOKUP($B462,$P$14:$V$514,5,0),"")</f>
        <v>70490</v>
      </c>
      <c r="D462" s="68" t="str">
        <f>IFERROR(VLOOKUP($B462,$P$14:$V$514,4,0),"")</f>
        <v>Radiology</v>
      </c>
      <c r="E462" s="71" t="str">
        <f>IFERROR(VLOOKUP($B462,$P$14:$V$514,6,0),"")</f>
        <v>CT Soft Tissue Neck without Contrast - Radiologist Read</v>
      </c>
      <c r="F462" s="70">
        <f>IFERROR(VLOOKUP($B462,$P$14:$V$514,7,0),"")</f>
        <v>176.4</v>
      </c>
      <c r="G462" s="70">
        <f t="shared" ref="G462:G514" si="58">F462</f>
        <v>176.4</v>
      </c>
      <c r="H462" s="69">
        <f t="shared" si="52"/>
        <v>176.4</v>
      </c>
      <c r="I462" s="69">
        <f>IFERROR(VLOOKUP(B462,$P$14:$AH$514,VLOOKUP(I$11,$M$13:$N$23,2,0),0),"")</f>
        <v>162.29</v>
      </c>
      <c r="J462" s="5"/>
      <c r="K462" s="5"/>
      <c r="L462" s="5"/>
      <c r="M462" s="24"/>
      <c r="N462" s="24"/>
      <c r="O462" s="24"/>
      <c r="P462" s="44">
        <f>IFERROR(RANK(Q462,$Q$14:$Q$514,1),"")</f>
        <v>449</v>
      </c>
      <c r="Q462" s="39">
        <f t="shared" si="53"/>
        <v>1.0046200000000001</v>
      </c>
      <c r="R462" s="41"/>
      <c r="S462" s="41" t="s">
        <v>528</v>
      </c>
      <c r="T462" s="41">
        <v>70490</v>
      </c>
      <c r="U462" s="41" t="s">
        <v>463</v>
      </c>
      <c r="V462" s="41">
        <v>176.4</v>
      </c>
      <c r="W462" s="42">
        <v>162.29</v>
      </c>
      <c r="X462" s="42">
        <v>149.94</v>
      </c>
      <c r="Y462" s="42">
        <v>167.57999999999998</v>
      </c>
      <c r="Z462" s="42">
        <v>167.57999999999998</v>
      </c>
      <c r="AA462" s="43">
        <f t="shared" si="57"/>
        <v>149.94</v>
      </c>
      <c r="AB462" s="43">
        <f t="shared" si="56"/>
        <v>158.76000000000002</v>
      </c>
      <c r="AC462" s="43">
        <f t="shared" si="56"/>
        <v>88.2</v>
      </c>
      <c r="AD462" s="43">
        <f t="shared" si="54"/>
        <v>132.30000000000001</v>
      </c>
      <c r="AE462" s="43">
        <f t="shared" si="56"/>
        <v>88.2</v>
      </c>
      <c r="AF462" s="43">
        <f t="shared" si="56"/>
        <v>88.2</v>
      </c>
      <c r="AG462" s="43">
        <f t="shared" si="55"/>
        <v>88.2</v>
      </c>
      <c r="AH462" s="43"/>
      <c r="AI462" s="26"/>
      <c r="AJ462" s="26"/>
      <c r="AK462" s="26"/>
      <c r="AL462" s="24"/>
      <c r="AM462" s="24"/>
      <c r="AN462" s="24"/>
      <c r="AO462" s="24"/>
      <c r="AP462" s="24"/>
    </row>
    <row r="463" spans="1:42" x14ac:dyDescent="0.25">
      <c r="A463" s="3"/>
      <c r="B463" s="6">
        <v>450</v>
      </c>
      <c r="C463" s="71">
        <f>IFERROR(VLOOKUP($B463,$P$14:$V$514,5,0),"")</f>
        <v>70491</v>
      </c>
      <c r="D463" s="68" t="str">
        <f>IFERROR(VLOOKUP($B463,$P$14:$V$514,4,0),"")</f>
        <v>Radiology</v>
      </c>
      <c r="E463" s="71" t="str">
        <f>IFERROR(VLOOKUP($B463,$P$14:$V$514,6,0),"")</f>
        <v>CT Soft Tissue Neck with Contrast</v>
      </c>
      <c r="F463" s="70">
        <f>IFERROR(VLOOKUP($B463,$P$14:$V$514,7,0),"")</f>
        <v>1484</v>
      </c>
      <c r="G463" s="70">
        <f t="shared" si="58"/>
        <v>1484</v>
      </c>
      <c r="H463" s="69">
        <f t="shared" ref="H463:H514" si="59">F463</f>
        <v>1484</v>
      </c>
      <c r="I463" s="69">
        <f>IFERROR(VLOOKUP(B463,$P$14:$AH$514,VLOOKUP(I$11,$M$13:$N$23,2,0),0),"")</f>
        <v>1365.28</v>
      </c>
      <c r="J463" s="5"/>
      <c r="K463" s="5"/>
      <c r="L463" s="5"/>
      <c r="M463" s="24"/>
      <c r="N463" s="24"/>
      <c r="O463" s="24"/>
      <c r="P463" s="44">
        <f>IFERROR(RANK(Q463,$Q$14:$Q$514,1),"")</f>
        <v>450</v>
      </c>
      <c r="Q463" s="39">
        <f t="shared" ref="Q463:Q514" si="60">IFERROR(IF(P$3=1,SEARCH($E$4,U463)+ROW()/100000,IF(P$3=2,SEARCH($E$6,T463)+ROW()/100000,IF(P$3=3,SEARCH($E$8,S463)+ROW()/100000,""))),"")</f>
        <v>1.0046299999999999</v>
      </c>
      <c r="R463" s="41"/>
      <c r="S463" s="41" t="s">
        <v>528</v>
      </c>
      <c r="T463" s="41">
        <v>70491</v>
      </c>
      <c r="U463" s="41" t="s">
        <v>464</v>
      </c>
      <c r="V463" s="41">
        <v>1484</v>
      </c>
      <c r="W463" s="42">
        <v>1365.28</v>
      </c>
      <c r="X463" s="42">
        <v>1261.3999999999999</v>
      </c>
      <c r="Y463" s="42">
        <v>1409.8</v>
      </c>
      <c r="Z463" s="42">
        <v>1409.8</v>
      </c>
      <c r="AA463" s="43">
        <f t="shared" si="57"/>
        <v>1261.3999999999999</v>
      </c>
      <c r="AB463" s="43">
        <f t="shared" si="56"/>
        <v>1335.6000000000001</v>
      </c>
      <c r="AC463" s="43">
        <f t="shared" si="56"/>
        <v>742</v>
      </c>
      <c r="AD463" s="43">
        <f t="shared" ref="AD463:AD514" si="61">IFERROR(MIN($V463*AD$11,VLOOKUP(T463,$AN$14:$AP$146,3,0)),$V463*AD$11)</f>
        <v>1113</v>
      </c>
      <c r="AE463" s="43">
        <f t="shared" si="56"/>
        <v>742</v>
      </c>
      <c r="AF463" s="43">
        <f t="shared" si="56"/>
        <v>742</v>
      </c>
      <c r="AG463" s="43">
        <f t="shared" si="55"/>
        <v>742</v>
      </c>
      <c r="AH463" s="43"/>
      <c r="AI463" s="26"/>
      <c r="AJ463" s="26"/>
      <c r="AK463" s="26"/>
      <c r="AL463" s="24"/>
      <c r="AM463" s="24"/>
      <c r="AN463" s="24"/>
      <c r="AO463" s="24"/>
      <c r="AP463" s="24"/>
    </row>
    <row r="464" spans="1:42" x14ac:dyDescent="0.25">
      <c r="A464" s="3"/>
      <c r="B464" s="6">
        <v>451</v>
      </c>
      <c r="C464" s="71">
        <f>IFERROR(VLOOKUP($B464,$P$14:$V$514,5,0),"")</f>
        <v>70491</v>
      </c>
      <c r="D464" s="68" t="str">
        <f>IFERROR(VLOOKUP($B464,$P$14:$V$514,4,0),"")</f>
        <v>Radiology</v>
      </c>
      <c r="E464" s="71" t="str">
        <f>IFERROR(VLOOKUP($B464,$P$14:$V$514,6,0),"")</f>
        <v>CT Soft Tissue Neck with Contrast - Radiologist Read</v>
      </c>
      <c r="F464" s="70">
        <f>IFERROR(VLOOKUP($B464,$P$14:$V$514,7,0),"")</f>
        <v>203.9</v>
      </c>
      <c r="G464" s="70">
        <f t="shared" si="58"/>
        <v>203.9</v>
      </c>
      <c r="H464" s="69">
        <f t="shared" si="59"/>
        <v>203.9</v>
      </c>
      <c r="I464" s="69">
        <f>IFERROR(VLOOKUP(B464,$P$14:$AH$514,VLOOKUP(I$11,$M$13:$N$23,2,0),0),"")</f>
        <v>187.59</v>
      </c>
      <c r="J464" s="5"/>
      <c r="K464" s="5"/>
      <c r="L464" s="5"/>
      <c r="M464" s="24"/>
      <c r="N464" s="24"/>
      <c r="O464" s="24"/>
      <c r="P464" s="44">
        <f>IFERROR(RANK(Q464,$Q$14:$Q$514,1),"")</f>
        <v>451</v>
      </c>
      <c r="Q464" s="39">
        <f t="shared" si="60"/>
        <v>1.00464</v>
      </c>
      <c r="R464" s="41"/>
      <c r="S464" s="41" t="s">
        <v>528</v>
      </c>
      <c r="T464" s="41">
        <v>70491</v>
      </c>
      <c r="U464" s="41" t="s">
        <v>465</v>
      </c>
      <c r="V464" s="41">
        <v>203.9</v>
      </c>
      <c r="W464" s="42">
        <v>187.59</v>
      </c>
      <c r="X464" s="42">
        <v>173.315</v>
      </c>
      <c r="Y464" s="42">
        <v>193.70499999999998</v>
      </c>
      <c r="Z464" s="42">
        <v>193.70499999999998</v>
      </c>
      <c r="AA464" s="43">
        <f t="shared" si="57"/>
        <v>173.315</v>
      </c>
      <c r="AB464" s="43">
        <f t="shared" si="56"/>
        <v>183.51000000000002</v>
      </c>
      <c r="AC464" s="43">
        <f t="shared" si="56"/>
        <v>101.95</v>
      </c>
      <c r="AD464" s="43">
        <f t="shared" si="61"/>
        <v>152.92500000000001</v>
      </c>
      <c r="AE464" s="43">
        <f t="shared" si="56"/>
        <v>101.95</v>
      </c>
      <c r="AF464" s="43">
        <f t="shared" si="56"/>
        <v>101.95</v>
      </c>
      <c r="AG464" s="43">
        <f t="shared" si="55"/>
        <v>101.95</v>
      </c>
      <c r="AH464" s="43"/>
      <c r="AI464" s="26"/>
      <c r="AJ464" s="26"/>
      <c r="AK464" s="26"/>
      <c r="AL464" s="24"/>
      <c r="AM464" s="24"/>
      <c r="AN464" s="24"/>
      <c r="AO464" s="24"/>
      <c r="AP464" s="24"/>
    </row>
    <row r="465" spans="1:42" x14ac:dyDescent="0.25">
      <c r="A465" s="3"/>
      <c r="B465" s="6">
        <v>452</v>
      </c>
      <c r="C465" s="71">
        <f>IFERROR(VLOOKUP($B465,$P$14:$V$514,5,0),"")</f>
        <v>70492</v>
      </c>
      <c r="D465" s="68" t="str">
        <f>IFERROR(VLOOKUP($B465,$P$14:$V$514,4,0),"")</f>
        <v>Radiology</v>
      </c>
      <c r="E465" s="71" t="str">
        <f>IFERROR(VLOOKUP($B465,$P$14:$V$514,6,0),"")</f>
        <v>CT Soft Tissue Neck with and without Contrast</v>
      </c>
      <c r="F465" s="70">
        <f>IFERROR(VLOOKUP($B465,$P$14:$V$514,7,0),"")</f>
        <v>1629</v>
      </c>
      <c r="G465" s="70">
        <f t="shared" si="58"/>
        <v>1629</v>
      </c>
      <c r="H465" s="69">
        <f t="shared" si="59"/>
        <v>1629</v>
      </c>
      <c r="I465" s="69">
        <f>IFERROR(VLOOKUP(B465,$P$14:$AH$514,VLOOKUP(I$11,$M$13:$N$23,2,0),0),"")</f>
        <v>1498.68</v>
      </c>
      <c r="J465" s="5"/>
      <c r="K465" s="5"/>
      <c r="L465" s="5"/>
      <c r="M465" s="24"/>
      <c r="N465" s="24"/>
      <c r="O465" s="24"/>
      <c r="P465" s="44">
        <f>IFERROR(RANK(Q465,$Q$14:$Q$514,1),"")</f>
        <v>452</v>
      </c>
      <c r="Q465" s="39">
        <f t="shared" si="60"/>
        <v>1.00465</v>
      </c>
      <c r="R465" s="41"/>
      <c r="S465" s="41" t="s">
        <v>528</v>
      </c>
      <c r="T465" s="41">
        <v>70492</v>
      </c>
      <c r="U465" s="41" t="s">
        <v>466</v>
      </c>
      <c r="V465" s="41">
        <v>1629</v>
      </c>
      <c r="W465" s="42">
        <v>1498.68</v>
      </c>
      <c r="X465" s="42">
        <v>1384.6499999999999</v>
      </c>
      <c r="Y465" s="42">
        <v>1547.55</v>
      </c>
      <c r="Z465" s="42">
        <v>1547.55</v>
      </c>
      <c r="AA465" s="43">
        <f t="shared" si="57"/>
        <v>1384.6499999999999</v>
      </c>
      <c r="AB465" s="43">
        <f t="shared" si="56"/>
        <v>1466.1000000000001</v>
      </c>
      <c r="AC465" s="43">
        <f t="shared" si="56"/>
        <v>814.5</v>
      </c>
      <c r="AD465" s="43">
        <f t="shared" si="61"/>
        <v>1221.75</v>
      </c>
      <c r="AE465" s="43">
        <f t="shared" si="56"/>
        <v>814.5</v>
      </c>
      <c r="AF465" s="43">
        <f t="shared" si="56"/>
        <v>814.5</v>
      </c>
      <c r="AG465" s="43">
        <f t="shared" si="55"/>
        <v>814.5</v>
      </c>
      <c r="AH465" s="43"/>
      <c r="AI465" s="26"/>
      <c r="AJ465" s="26"/>
      <c r="AK465" s="26"/>
      <c r="AL465" s="24"/>
      <c r="AM465" s="24"/>
      <c r="AN465" s="24"/>
      <c r="AO465" s="24"/>
      <c r="AP465" s="24"/>
    </row>
    <row r="466" spans="1:42" x14ac:dyDescent="0.25">
      <c r="A466" s="3"/>
      <c r="B466" s="6">
        <v>453</v>
      </c>
      <c r="C466" s="71">
        <f>IFERROR(VLOOKUP($B466,$P$14:$V$514,5,0),"")</f>
        <v>70492</v>
      </c>
      <c r="D466" s="68" t="str">
        <f>IFERROR(VLOOKUP($B466,$P$14:$V$514,4,0),"")</f>
        <v>Radiology</v>
      </c>
      <c r="E466" s="71" t="str">
        <f>IFERROR(VLOOKUP($B466,$P$14:$V$514,6,0),"")</f>
        <v>CT Soft Tissue Neck with and without Contrast - Radiologist Read</v>
      </c>
      <c r="F466" s="70">
        <f>IFERROR(VLOOKUP($B466,$P$14:$V$514,7,0),"")</f>
        <v>248</v>
      </c>
      <c r="G466" s="70">
        <f t="shared" si="58"/>
        <v>248</v>
      </c>
      <c r="H466" s="69">
        <f t="shared" si="59"/>
        <v>248</v>
      </c>
      <c r="I466" s="69">
        <f>IFERROR(VLOOKUP(B466,$P$14:$AH$514,VLOOKUP(I$11,$M$13:$N$23,2,0),0),"")</f>
        <v>228.16</v>
      </c>
      <c r="J466" s="5"/>
      <c r="K466" s="5"/>
      <c r="L466" s="5"/>
      <c r="M466" s="24"/>
      <c r="N466" s="24"/>
      <c r="O466" s="24"/>
      <c r="P466" s="44">
        <f>IFERROR(RANK(Q466,$Q$14:$Q$514,1),"")</f>
        <v>453</v>
      </c>
      <c r="Q466" s="39">
        <f t="shared" si="60"/>
        <v>1.0046600000000001</v>
      </c>
      <c r="R466" s="41"/>
      <c r="S466" s="41" t="s">
        <v>528</v>
      </c>
      <c r="T466" s="41">
        <v>70492</v>
      </c>
      <c r="U466" s="41" t="s">
        <v>467</v>
      </c>
      <c r="V466" s="41">
        <v>248</v>
      </c>
      <c r="W466" s="42">
        <v>228.16</v>
      </c>
      <c r="X466" s="42">
        <v>210.79999999999998</v>
      </c>
      <c r="Y466" s="42">
        <v>235.6</v>
      </c>
      <c r="Z466" s="42">
        <v>235.6</v>
      </c>
      <c r="AA466" s="43">
        <f t="shared" si="57"/>
        <v>210.79999999999998</v>
      </c>
      <c r="AB466" s="43">
        <f t="shared" si="56"/>
        <v>223.20000000000002</v>
      </c>
      <c r="AC466" s="43">
        <f t="shared" si="56"/>
        <v>124</v>
      </c>
      <c r="AD466" s="43">
        <f t="shared" si="61"/>
        <v>186</v>
      </c>
      <c r="AE466" s="43">
        <f t="shared" si="56"/>
        <v>124</v>
      </c>
      <c r="AF466" s="43">
        <f t="shared" si="56"/>
        <v>124</v>
      </c>
      <c r="AG466" s="43">
        <f t="shared" si="55"/>
        <v>124</v>
      </c>
      <c r="AH466" s="43"/>
      <c r="AI466" s="26"/>
      <c r="AJ466" s="26"/>
      <c r="AK466" s="26"/>
      <c r="AL466" s="24"/>
      <c r="AM466" s="24"/>
      <c r="AN466" s="24"/>
      <c r="AO466" s="24"/>
      <c r="AP466" s="24"/>
    </row>
    <row r="467" spans="1:42" x14ac:dyDescent="0.25">
      <c r="A467" s="3"/>
      <c r="B467" s="6">
        <v>454</v>
      </c>
      <c r="C467" s="71">
        <f>IFERROR(VLOOKUP($B467,$P$14:$V$514,5,0),"")</f>
        <v>72125</v>
      </c>
      <c r="D467" s="68" t="str">
        <f>IFERROR(VLOOKUP($B467,$P$14:$V$514,4,0),"")</f>
        <v>Radiology</v>
      </c>
      <c r="E467" s="71" t="str">
        <f>IFERROR(VLOOKUP($B467,$P$14:$V$514,6,0),"")</f>
        <v>CT C-Spine without Contrast</v>
      </c>
      <c r="F467" s="70">
        <f>IFERROR(VLOOKUP($B467,$P$14:$V$514,7,0),"")</f>
        <v>1131</v>
      </c>
      <c r="G467" s="70">
        <f t="shared" si="58"/>
        <v>1131</v>
      </c>
      <c r="H467" s="69">
        <f t="shared" si="59"/>
        <v>1131</v>
      </c>
      <c r="I467" s="69">
        <f>IFERROR(VLOOKUP(B467,$P$14:$AH$514,VLOOKUP(I$11,$M$13:$N$23,2,0),0),"")</f>
        <v>1040.52</v>
      </c>
      <c r="J467" s="5"/>
      <c r="K467" s="5"/>
      <c r="L467" s="5"/>
      <c r="M467" s="24"/>
      <c r="N467" s="24"/>
      <c r="O467" s="24"/>
      <c r="P467" s="44">
        <f>IFERROR(RANK(Q467,$Q$14:$Q$514,1),"")</f>
        <v>454</v>
      </c>
      <c r="Q467" s="39">
        <f t="shared" si="60"/>
        <v>1.00467</v>
      </c>
      <c r="R467" s="41"/>
      <c r="S467" s="41" t="s">
        <v>528</v>
      </c>
      <c r="T467" s="41">
        <v>72125</v>
      </c>
      <c r="U467" s="41" t="s">
        <v>468</v>
      </c>
      <c r="V467" s="41">
        <v>1131</v>
      </c>
      <c r="W467" s="42">
        <v>1040.52</v>
      </c>
      <c r="X467" s="42">
        <v>961.35</v>
      </c>
      <c r="Y467" s="42">
        <v>1074.45</v>
      </c>
      <c r="Z467" s="42">
        <v>1074.45</v>
      </c>
      <c r="AA467" s="43">
        <f t="shared" si="57"/>
        <v>961.35</v>
      </c>
      <c r="AB467" s="43">
        <f t="shared" si="56"/>
        <v>1017.9</v>
      </c>
      <c r="AC467" s="43">
        <f t="shared" si="56"/>
        <v>565.5</v>
      </c>
      <c r="AD467" s="43">
        <f t="shared" si="61"/>
        <v>848.25</v>
      </c>
      <c r="AE467" s="43">
        <f t="shared" si="56"/>
        <v>565.5</v>
      </c>
      <c r="AF467" s="43">
        <f t="shared" si="56"/>
        <v>565.5</v>
      </c>
      <c r="AG467" s="43">
        <f t="shared" si="55"/>
        <v>565.5</v>
      </c>
      <c r="AH467" s="43"/>
      <c r="AI467" s="26"/>
      <c r="AJ467" s="26"/>
      <c r="AK467" s="26"/>
      <c r="AL467" s="24"/>
      <c r="AM467" s="24"/>
      <c r="AN467" s="24"/>
      <c r="AO467" s="24"/>
      <c r="AP467" s="24"/>
    </row>
    <row r="468" spans="1:42" x14ac:dyDescent="0.25">
      <c r="A468" s="3"/>
      <c r="B468" s="6">
        <v>455</v>
      </c>
      <c r="C468" s="71">
        <f>IFERROR(VLOOKUP($B468,$P$14:$V$514,5,0),"")</f>
        <v>72125</v>
      </c>
      <c r="D468" s="68" t="str">
        <f>IFERROR(VLOOKUP($B468,$P$14:$V$514,4,0),"")</f>
        <v>Radiology</v>
      </c>
      <c r="E468" s="71" t="str">
        <f>IFERROR(VLOOKUP($B468,$P$14:$V$514,6,0),"")</f>
        <v>CT C-Spine without Contrast - Radiologist Read</v>
      </c>
      <c r="F468" s="70">
        <f>IFERROR(VLOOKUP($B468,$P$14:$V$514,7,0),"")</f>
        <v>192.9</v>
      </c>
      <c r="G468" s="70">
        <f t="shared" si="58"/>
        <v>192.9</v>
      </c>
      <c r="H468" s="69">
        <f t="shared" si="59"/>
        <v>192.9</v>
      </c>
      <c r="I468" s="69">
        <f>IFERROR(VLOOKUP(B468,$P$14:$AH$514,VLOOKUP(I$11,$M$13:$N$23,2,0),0),"")</f>
        <v>177.47</v>
      </c>
      <c r="J468" s="5"/>
      <c r="K468" s="5"/>
      <c r="L468" s="5"/>
      <c r="M468" s="24"/>
      <c r="N468" s="24"/>
      <c r="O468" s="24"/>
      <c r="P468" s="44">
        <f>IFERROR(RANK(Q468,$Q$14:$Q$514,1),"")</f>
        <v>455</v>
      </c>
      <c r="Q468" s="39">
        <f t="shared" si="60"/>
        <v>1.00468</v>
      </c>
      <c r="R468" s="41"/>
      <c r="S468" s="41" t="s">
        <v>528</v>
      </c>
      <c r="T468" s="41">
        <v>72125</v>
      </c>
      <c r="U468" s="41" t="s">
        <v>469</v>
      </c>
      <c r="V468" s="41">
        <v>192.9</v>
      </c>
      <c r="W468" s="42">
        <v>177.47</v>
      </c>
      <c r="X468" s="42">
        <v>163.965</v>
      </c>
      <c r="Y468" s="42">
        <v>183.255</v>
      </c>
      <c r="Z468" s="42">
        <v>183.255</v>
      </c>
      <c r="AA468" s="43">
        <f t="shared" si="57"/>
        <v>163.965</v>
      </c>
      <c r="AB468" s="43">
        <f t="shared" si="56"/>
        <v>173.61</v>
      </c>
      <c r="AC468" s="43">
        <f t="shared" si="56"/>
        <v>96.45</v>
      </c>
      <c r="AD468" s="43">
        <f t="shared" si="61"/>
        <v>144.67500000000001</v>
      </c>
      <c r="AE468" s="43">
        <f t="shared" si="56"/>
        <v>96.45</v>
      </c>
      <c r="AF468" s="43">
        <f t="shared" si="56"/>
        <v>96.45</v>
      </c>
      <c r="AG468" s="43">
        <f t="shared" si="55"/>
        <v>96.45</v>
      </c>
      <c r="AH468" s="43"/>
      <c r="AI468" s="26"/>
      <c r="AJ468" s="26"/>
      <c r="AK468" s="26"/>
      <c r="AL468" s="24"/>
      <c r="AM468" s="24"/>
      <c r="AN468" s="24"/>
      <c r="AO468" s="24"/>
      <c r="AP468" s="24"/>
    </row>
    <row r="469" spans="1:42" x14ac:dyDescent="0.25">
      <c r="A469" s="3"/>
      <c r="B469" s="6">
        <v>456</v>
      </c>
      <c r="C469" s="71">
        <f>IFERROR(VLOOKUP($B469,$P$14:$V$514,5,0),"")</f>
        <v>72127</v>
      </c>
      <c r="D469" s="68" t="str">
        <f>IFERROR(VLOOKUP($B469,$P$14:$V$514,4,0),"")</f>
        <v>Radiology</v>
      </c>
      <c r="E469" s="71" t="str">
        <f>IFERROR(VLOOKUP($B469,$P$14:$V$514,6,0),"")</f>
        <v>CT C-Spine with and without Contrast</v>
      </c>
      <c r="F469" s="70">
        <f>IFERROR(VLOOKUP($B469,$P$14:$V$514,7,0),"")</f>
        <v>1406.4</v>
      </c>
      <c r="G469" s="70">
        <f t="shared" si="58"/>
        <v>1406.4</v>
      </c>
      <c r="H469" s="69">
        <f t="shared" si="59"/>
        <v>1406.4</v>
      </c>
      <c r="I469" s="69">
        <f>IFERROR(VLOOKUP(B469,$P$14:$AH$514,VLOOKUP(I$11,$M$13:$N$23,2,0),0),"")</f>
        <v>1293.8900000000001</v>
      </c>
      <c r="J469" s="5"/>
      <c r="K469" s="5"/>
      <c r="L469" s="5"/>
      <c r="M469" s="24"/>
      <c r="N469" s="24"/>
      <c r="O469" s="24"/>
      <c r="P469" s="44">
        <f>IFERROR(RANK(Q469,$Q$14:$Q$514,1),"")</f>
        <v>456</v>
      </c>
      <c r="Q469" s="39">
        <f t="shared" si="60"/>
        <v>1.0046900000000001</v>
      </c>
      <c r="R469" s="41"/>
      <c r="S469" s="41" t="s">
        <v>528</v>
      </c>
      <c r="T469" s="41">
        <v>72127</v>
      </c>
      <c r="U469" s="41" t="s">
        <v>470</v>
      </c>
      <c r="V469" s="41">
        <v>1406.4</v>
      </c>
      <c r="W469" s="42">
        <v>1293.8900000000001</v>
      </c>
      <c r="X469" s="42">
        <v>1195.44</v>
      </c>
      <c r="Y469" s="42">
        <v>1336.08</v>
      </c>
      <c r="Z469" s="42">
        <v>1336.08</v>
      </c>
      <c r="AA469" s="43">
        <f t="shared" si="57"/>
        <v>1195.44</v>
      </c>
      <c r="AB469" s="43">
        <f t="shared" si="56"/>
        <v>1265.7600000000002</v>
      </c>
      <c r="AC469" s="43">
        <f t="shared" si="56"/>
        <v>703.2</v>
      </c>
      <c r="AD469" s="43">
        <f t="shared" si="61"/>
        <v>1054.8000000000002</v>
      </c>
      <c r="AE469" s="43">
        <f t="shared" ref="AB469:AF514" si="62">$V469*AE$11</f>
        <v>703.2</v>
      </c>
      <c r="AF469" s="43">
        <f t="shared" si="62"/>
        <v>703.2</v>
      </c>
      <c r="AG469" s="43">
        <f t="shared" si="55"/>
        <v>703.2</v>
      </c>
      <c r="AH469" s="43"/>
      <c r="AI469" s="26"/>
      <c r="AJ469" s="26"/>
      <c r="AK469" s="26"/>
      <c r="AL469" s="24"/>
      <c r="AM469" s="24"/>
      <c r="AN469" s="24"/>
      <c r="AO469" s="24"/>
      <c r="AP469" s="24"/>
    </row>
    <row r="470" spans="1:42" x14ac:dyDescent="0.25">
      <c r="A470" s="3"/>
      <c r="B470" s="6">
        <v>457</v>
      </c>
      <c r="C470" s="71">
        <f>IFERROR(VLOOKUP($B470,$P$14:$V$514,5,0),"")</f>
        <v>72127</v>
      </c>
      <c r="D470" s="68" t="str">
        <f>IFERROR(VLOOKUP($B470,$P$14:$V$514,4,0),"")</f>
        <v>Radiology</v>
      </c>
      <c r="E470" s="71" t="str">
        <f>IFERROR(VLOOKUP($B470,$P$14:$V$514,6,0),"")</f>
        <v>CT C-Spine with and without Contrast - Radiologist Read</v>
      </c>
      <c r="F470" s="70">
        <f>IFERROR(VLOOKUP($B470,$P$14:$V$514,7,0),"")</f>
        <v>264.60000000000002</v>
      </c>
      <c r="G470" s="70">
        <f t="shared" si="58"/>
        <v>264.60000000000002</v>
      </c>
      <c r="H470" s="69">
        <f t="shared" si="59"/>
        <v>264.60000000000002</v>
      </c>
      <c r="I470" s="69">
        <f>IFERROR(VLOOKUP(B470,$P$14:$AH$514,VLOOKUP(I$11,$M$13:$N$23,2,0),0),"")</f>
        <v>243.43</v>
      </c>
      <c r="J470" s="5"/>
      <c r="K470" s="5"/>
      <c r="L470" s="5"/>
      <c r="M470" s="24"/>
      <c r="N470" s="24"/>
      <c r="O470" s="24"/>
      <c r="P470" s="44">
        <f>IFERROR(RANK(Q470,$Q$14:$Q$514,1),"")</f>
        <v>457</v>
      </c>
      <c r="Q470" s="39">
        <f t="shared" si="60"/>
        <v>1.0046999999999999</v>
      </c>
      <c r="R470" s="41"/>
      <c r="S470" s="41" t="s">
        <v>528</v>
      </c>
      <c r="T470" s="41">
        <v>72127</v>
      </c>
      <c r="U470" s="41" t="s">
        <v>471</v>
      </c>
      <c r="V470" s="41">
        <v>264.60000000000002</v>
      </c>
      <c r="W470" s="42">
        <v>243.43</v>
      </c>
      <c r="X470" s="42">
        <v>224.91000000000003</v>
      </c>
      <c r="Y470" s="42">
        <v>251.37</v>
      </c>
      <c r="Z470" s="42">
        <v>251.37</v>
      </c>
      <c r="AA470" s="43">
        <f t="shared" si="57"/>
        <v>224.91000000000003</v>
      </c>
      <c r="AB470" s="43">
        <f t="shared" si="62"/>
        <v>238.14000000000001</v>
      </c>
      <c r="AC470" s="43">
        <f t="shared" si="62"/>
        <v>132.30000000000001</v>
      </c>
      <c r="AD470" s="43">
        <f t="shared" si="61"/>
        <v>198.45000000000002</v>
      </c>
      <c r="AE470" s="43">
        <f t="shared" si="62"/>
        <v>132.30000000000001</v>
      </c>
      <c r="AF470" s="43">
        <f t="shared" si="62"/>
        <v>132.30000000000001</v>
      </c>
      <c r="AG470" s="43">
        <f t="shared" si="55"/>
        <v>132.30000000000001</v>
      </c>
      <c r="AH470" s="43"/>
      <c r="AI470" s="26"/>
      <c r="AJ470" s="26"/>
      <c r="AK470" s="26"/>
      <c r="AL470" s="24"/>
      <c r="AM470" s="24"/>
      <c r="AN470" s="24"/>
      <c r="AO470" s="24"/>
      <c r="AP470" s="24"/>
    </row>
    <row r="471" spans="1:42" x14ac:dyDescent="0.25">
      <c r="A471" s="3"/>
      <c r="B471" s="6">
        <v>458</v>
      </c>
      <c r="C471" s="71">
        <f>IFERROR(VLOOKUP($B471,$P$14:$V$514,5,0),"")</f>
        <v>72128</v>
      </c>
      <c r="D471" s="68" t="str">
        <f>IFERROR(VLOOKUP($B471,$P$14:$V$514,4,0),"")</f>
        <v>Radiology</v>
      </c>
      <c r="E471" s="71" t="str">
        <f>IFERROR(VLOOKUP($B471,$P$14:$V$514,6,0),"")</f>
        <v>CT T-Spine without Contrast</v>
      </c>
      <c r="F471" s="70">
        <f>IFERROR(VLOOKUP($B471,$P$14:$V$514,7,0),"")</f>
        <v>1323</v>
      </c>
      <c r="G471" s="70">
        <f t="shared" si="58"/>
        <v>1323</v>
      </c>
      <c r="H471" s="69">
        <f t="shared" si="59"/>
        <v>1323</v>
      </c>
      <c r="I471" s="69">
        <f>IFERROR(VLOOKUP(B471,$P$14:$AH$514,VLOOKUP(I$11,$M$13:$N$23,2,0),0),"")</f>
        <v>1217.46</v>
      </c>
      <c r="J471" s="5"/>
      <c r="K471" s="5"/>
      <c r="L471" s="5"/>
      <c r="M471" s="24"/>
      <c r="N471" s="24"/>
      <c r="O471" s="24"/>
      <c r="P471" s="44">
        <f>IFERROR(RANK(Q471,$Q$14:$Q$514,1),"")</f>
        <v>458</v>
      </c>
      <c r="Q471" s="39">
        <f t="shared" si="60"/>
        <v>1.00471</v>
      </c>
      <c r="R471" s="41"/>
      <c r="S471" s="41" t="s">
        <v>528</v>
      </c>
      <c r="T471" s="41">
        <v>72128</v>
      </c>
      <c r="U471" s="41" t="s">
        <v>472</v>
      </c>
      <c r="V471" s="41">
        <v>1323</v>
      </c>
      <c r="W471" s="42">
        <v>1217.46</v>
      </c>
      <c r="X471" s="42">
        <v>1124.55</v>
      </c>
      <c r="Y471" s="42">
        <v>1256.8499999999999</v>
      </c>
      <c r="Z471" s="42">
        <v>1256.8499999999999</v>
      </c>
      <c r="AA471" s="43">
        <f t="shared" si="57"/>
        <v>1124.55</v>
      </c>
      <c r="AB471" s="43">
        <f t="shared" si="62"/>
        <v>1190.7</v>
      </c>
      <c r="AC471" s="43">
        <f t="shared" si="62"/>
        <v>661.5</v>
      </c>
      <c r="AD471" s="43">
        <f t="shared" si="61"/>
        <v>992.25</v>
      </c>
      <c r="AE471" s="43">
        <f t="shared" si="62"/>
        <v>661.5</v>
      </c>
      <c r="AF471" s="43">
        <f t="shared" si="62"/>
        <v>661.5</v>
      </c>
      <c r="AG471" s="43">
        <f t="shared" si="55"/>
        <v>661.5</v>
      </c>
      <c r="AH471" s="43"/>
      <c r="AI471" s="26"/>
      <c r="AJ471" s="26"/>
      <c r="AK471" s="26"/>
      <c r="AL471" s="24"/>
      <c r="AM471" s="24"/>
      <c r="AN471" s="24"/>
      <c r="AO471" s="24"/>
      <c r="AP471" s="24"/>
    </row>
    <row r="472" spans="1:42" x14ac:dyDescent="0.25">
      <c r="A472" s="3"/>
      <c r="B472" s="6">
        <v>459</v>
      </c>
      <c r="C472" s="71">
        <f>IFERROR(VLOOKUP($B472,$P$14:$V$514,5,0),"")</f>
        <v>72128</v>
      </c>
      <c r="D472" s="68" t="str">
        <f>IFERROR(VLOOKUP($B472,$P$14:$V$514,4,0),"")</f>
        <v>Radiology</v>
      </c>
      <c r="E472" s="71" t="str">
        <f>IFERROR(VLOOKUP($B472,$P$14:$V$514,6,0),"")</f>
        <v>CT T-Spine without Contrast - Radiologist Read</v>
      </c>
      <c r="F472" s="70">
        <f>IFERROR(VLOOKUP($B472,$P$14:$V$514,7,0),"")</f>
        <v>192.9</v>
      </c>
      <c r="G472" s="70">
        <f t="shared" si="58"/>
        <v>192.9</v>
      </c>
      <c r="H472" s="69">
        <f t="shared" si="59"/>
        <v>192.9</v>
      </c>
      <c r="I472" s="69">
        <f>IFERROR(VLOOKUP(B472,$P$14:$AH$514,VLOOKUP(I$11,$M$13:$N$23,2,0),0),"")</f>
        <v>177.05</v>
      </c>
      <c r="J472" s="5"/>
      <c r="K472" s="5"/>
      <c r="L472" s="5"/>
      <c r="M472" s="24"/>
      <c r="N472" s="24"/>
      <c r="O472" s="24"/>
      <c r="P472" s="44">
        <f>IFERROR(RANK(Q472,$Q$14:$Q$514,1),"")</f>
        <v>459</v>
      </c>
      <c r="Q472" s="39">
        <f t="shared" si="60"/>
        <v>1.0047200000000001</v>
      </c>
      <c r="R472" s="41"/>
      <c r="S472" s="41" t="s">
        <v>528</v>
      </c>
      <c r="T472" s="41">
        <v>72128</v>
      </c>
      <c r="U472" s="41" t="s">
        <v>473</v>
      </c>
      <c r="V472" s="41">
        <v>192.9</v>
      </c>
      <c r="W472" s="42">
        <v>177.05</v>
      </c>
      <c r="X472" s="42">
        <v>163.965</v>
      </c>
      <c r="Y472" s="42">
        <v>183.255</v>
      </c>
      <c r="Z472" s="42">
        <v>183.255</v>
      </c>
      <c r="AA472" s="43">
        <f t="shared" si="57"/>
        <v>163.965</v>
      </c>
      <c r="AB472" s="43">
        <f t="shared" si="62"/>
        <v>173.61</v>
      </c>
      <c r="AC472" s="43">
        <f t="shared" si="62"/>
        <v>96.45</v>
      </c>
      <c r="AD472" s="43">
        <f t="shared" si="61"/>
        <v>144.67500000000001</v>
      </c>
      <c r="AE472" s="43">
        <f t="shared" si="62"/>
        <v>96.45</v>
      </c>
      <c r="AF472" s="43">
        <f t="shared" si="62"/>
        <v>96.45</v>
      </c>
      <c r="AG472" s="43">
        <f t="shared" si="55"/>
        <v>96.45</v>
      </c>
      <c r="AH472" s="43"/>
      <c r="AI472" s="26"/>
      <c r="AJ472" s="26"/>
      <c r="AK472" s="26"/>
      <c r="AL472" s="24"/>
      <c r="AM472" s="24"/>
      <c r="AN472" s="24"/>
      <c r="AO472" s="24"/>
      <c r="AP472" s="24"/>
    </row>
    <row r="473" spans="1:42" x14ac:dyDescent="0.25">
      <c r="A473" s="3"/>
      <c r="B473" s="6">
        <v>460</v>
      </c>
      <c r="C473" s="71">
        <f>IFERROR(VLOOKUP($B473,$P$14:$V$514,5,0),"")</f>
        <v>72130</v>
      </c>
      <c r="D473" s="68" t="str">
        <f>IFERROR(VLOOKUP($B473,$P$14:$V$514,4,0),"")</f>
        <v>Radiology</v>
      </c>
      <c r="E473" s="71" t="str">
        <f>IFERROR(VLOOKUP($B473,$P$14:$V$514,6,0),"")</f>
        <v>CT T-Spine with and without Contrast</v>
      </c>
      <c r="F473" s="70">
        <f>IFERROR(VLOOKUP($B473,$P$14:$V$514,7,0),"")</f>
        <v>1386.4</v>
      </c>
      <c r="G473" s="70">
        <f t="shared" si="58"/>
        <v>1386.4</v>
      </c>
      <c r="H473" s="69">
        <f t="shared" si="59"/>
        <v>1386.4</v>
      </c>
      <c r="I473" s="69">
        <f>IFERROR(VLOOKUP(B473,$P$14:$AH$514,VLOOKUP(I$11,$M$13:$N$23,2,0),0),"")</f>
        <v>1275.49</v>
      </c>
      <c r="J473" s="5"/>
      <c r="K473" s="5"/>
      <c r="L473" s="5"/>
      <c r="M473" s="24"/>
      <c r="N473" s="24"/>
      <c r="O473" s="24"/>
      <c r="P473" s="44">
        <f>IFERROR(RANK(Q473,$Q$14:$Q$514,1),"")</f>
        <v>460</v>
      </c>
      <c r="Q473" s="39">
        <f t="shared" si="60"/>
        <v>1.0047299999999999</v>
      </c>
      <c r="R473" s="41"/>
      <c r="S473" s="41" t="s">
        <v>528</v>
      </c>
      <c r="T473" s="41">
        <v>72130</v>
      </c>
      <c r="U473" s="41" t="s">
        <v>474</v>
      </c>
      <c r="V473" s="41">
        <v>1386.4</v>
      </c>
      <c r="W473" s="42">
        <v>1275.49</v>
      </c>
      <c r="X473" s="42">
        <v>1178.44</v>
      </c>
      <c r="Y473" s="42">
        <v>1317.08</v>
      </c>
      <c r="Z473" s="42">
        <v>1317.08</v>
      </c>
      <c r="AA473" s="43">
        <f t="shared" si="57"/>
        <v>1178.44</v>
      </c>
      <c r="AB473" s="43">
        <f t="shared" si="62"/>
        <v>1247.7600000000002</v>
      </c>
      <c r="AC473" s="43">
        <f t="shared" si="62"/>
        <v>693.2</v>
      </c>
      <c r="AD473" s="43">
        <f t="shared" si="61"/>
        <v>1039.8000000000002</v>
      </c>
      <c r="AE473" s="43">
        <f t="shared" si="62"/>
        <v>693.2</v>
      </c>
      <c r="AF473" s="43">
        <f t="shared" si="62"/>
        <v>693.2</v>
      </c>
      <c r="AG473" s="43">
        <f t="shared" si="55"/>
        <v>693.2</v>
      </c>
      <c r="AH473" s="43"/>
      <c r="AI473" s="26"/>
      <c r="AJ473" s="26"/>
      <c r="AK473" s="26"/>
      <c r="AL473" s="24"/>
      <c r="AM473" s="24"/>
      <c r="AN473" s="24"/>
      <c r="AO473" s="24"/>
      <c r="AP473" s="24"/>
    </row>
    <row r="474" spans="1:42" x14ac:dyDescent="0.25">
      <c r="A474" s="3"/>
      <c r="B474" s="6">
        <v>461</v>
      </c>
      <c r="C474" s="71">
        <f>IFERROR(VLOOKUP($B474,$P$14:$V$514,5,0),"")</f>
        <v>72130</v>
      </c>
      <c r="D474" s="68" t="str">
        <f>IFERROR(VLOOKUP($B474,$P$14:$V$514,4,0),"")</f>
        <v>Radiology</v>
      </c>
      <c r="E474" s="71" t="str">
        <f>IFERROR(VLOOKUP($B474,$P$14:$V$514,6,0),"")</f>
        <v>CT T-Spine with and without Contrast - Radiologist Read</v>
      </c>
      <c r="F474" s="70">
        <f>IFERROR(VLOOKUP($B474,$P$14:$V$514,7,0),"")</f>
        <v>264.60000000000002</v>
      </c>
      <c r="G474" s="70">
        <f t="shared" si="58"/>
        <v>264.60000000000002</v>
      </c>
      <c r="H474" s="69">
        <f t="shared" si="59"/>
        <v>264.60000000000002</v>
      </c>
      <c r="I474" s="69">
        <f>IFERROR(VLOOKUP(B474,$P$14:$AH$514,VLOOKUP(I$11,$M$13:$N$23,2,0),0),"")</f>
        <v>243.43</v>
      </c>
      <c r="J474" s="5"/>
      <c r="K474" s="5"/>
      <c r="L474" s="5"/>
      <c r="M474" s="24"/>
      <c r="N474" s="24"/>
      <c r="O474" s="24"/>
      <c r="P474" s="44">
        <f>IFERROR(RANK(Q474,$Q$14:$Q$514,1),"")</f>
        <v>461</v>
      </c>
      <c r="Q474" s="39">
        <f t="shared" si="60"/>
        <v>1.00474</v>
      </c>
      <c r="R474" s="41"/>
      <c r="S474" s="41" t="s">
        <v>528</v>
      </c>
      <c r="T474" s="41">
        <v>72130</v>
      </c>
      <c r="U474" s="41" t="s">
        <v>475</v>
      </c>
      <c r="V474" s="41">
        <v>264.60000000000002</v>
      </c>
      <c r="W474" s="42">
        <v>243.43</v>
      </c>
      <c r="X474" s="42">
        <v>224.91000000000003</v>
      </c>
      <c r="Y474" s="42">
        <v>251.37</v>
      </c>
      <c r="Z474" s="42">
        <v>251.37</v>
      </c>
      <c r="AA474" s="43">
        <f t="shared" si="57"/>
        <v>224.91000000000003</v>
      </c>
      <c r="AB474" s="43">
        <f t="shared" si="62"/>
        <v>238.14000000000001</v>
      </c>
      <c r="AC474" s="43">
        <f t="shared" si="62"/>
        <v>132.30000000000001</v>
      </c>
      <c r="AD474" s="43">
        <f t="shared" si="61"/>
        <v>198.45000000000002</v>
      </c>
      <c r="AE474" s="43">
        <f t="shared" si="62"/>
        <v>132.30000000000001</v>
      </c>
      <c r="AF474" s="43">
        <f t="shared" si="62"/>
        <v>132.30000000000001</v>
      </c>
      <c r="AG474" s="43">
        <f t="shared" si="55"/>
        <v>132.30000000000001</v>
      </c>
      <c r="AH474" s="43"/>
      <c r="AI474" s="26"/>
      <c r="AJ474" s="26"/>
      <c r="AK474" s="26"/>
      <c r="AL474" s="24"/>
      <c r="AM474" s="24"/>
      <c r="AN474" s="24"/>
      <c r="AO474" s="24"/>
      <c r="AP474" s="24"/>
    </row>
    <row r="475" spans="1:42" x14ac:dyDescent="0.25">
      <c r="A475" s="3"/>
      <c r="B475" s="6">
        <v>462</v>
      </c>
      <c r="C475" s="71">
        <f>IFERROR(VLOOKUP($B475,$P$14:$V$514,5,0),"")</f>
        <v>72131</v>
      </c>
      <c r="D475" s="68" t="str">
        <f>IFERROR(VLOOKUP($B475,$P$14:$V$514,4,0),"")</f>
        <v>Radiology</v>
      </c>
      <c r="E475" s="71" t="str">
        <f>IFERROR(VLOOKUP($B475,$P$14:$V$514,6,0),"")</f>
        <v>CT L-Spine without Contrast</v>
      </c>
      <c r="F475" s="70">
        <f>IFERROR(VLOOKUP($B475,$P$14:$V$514,7,0),"")</f>
        <v>1279</v>
      </c>
      <c r="G475" s="70">
        <f t="shared" si="58"/>
        <v>1279</v>
      </c>
      <c r="H475" s="69">
        <f t="shared" si="59"/>
        <v>1279</v>
      </c>
      <c r="I475" s="69">
        <f>IFERROR(VLOOKUP(B475,$P$14:$AH$514,VLOOKUP(I$11,$M$13:$N$23,2,0),0),"")</f>
        <v>1176.68</v>
      </c>
      <c r="J475" s="5"/>
      <c r="K475" s="5"/>
      <c r="L475" s="5"/>
      <c r="M475" s="24"/>
      <c r="N475" s="24"/>
      <c r="O475" s="24"/>
      <c r="P475" s="44">
        <f>IFERROR(RANK(Q475,$Q$14:$Q$514,1),"")</f>
        <v>462</v>
      </c>
      <c r="Q475" s="39">
        <f t="shared" si="60"/>
        <v>1.00475</v>
      </c>
      <c r="R475" s="41"/>
      <c r="S475" s="41" t="s">
        <v>528</v>
      </c>
      <c r="T475" s="41">
        <v>72131</v>
      </c>
      <c r="U475" s="41" t="s">
        <v>476</v>
      </c>
      <c r="V475" s="41">
        <v>1279</v>
      </c>
      <c r="W475" s="42">
        <v>1176.68</v>
      </c>
      <c r="X475" s="42">
        <v>1087.1499999999999</v>
      </c>
      <c r="Y475" s="42">
        <v>1215.05</v>
      </c>
      <c r="Z475" s="42">
        <v>1215.05</v>
      </c>
      <c r="AA475" s="43">
        <f t="shared" si="57"/>
        <v>1087.1499999999999</v>
      </c>
      <c r="AB475" s="43">
        <f t="shared" si="62"/>
        <v>1151.1000000000001</v>
      </c>
      <c r="AC475" s="43">
        <f t="shared" si="62"/>
        <v>639.5</v>
      </c>
      <c r="AD475" s="43">
        <f t="shared" si="61"/>
        <v>959.25</v>
      </c>
      <c r="AE475" s="43">
        <f t="shared" si="62"/>
        <v>639.5</v>
      </c>
      <c r="AF475" s="43">
        <f t="shared" si="62"/>
        <v>639.5</v>
      </c>
      <c r="AG475" s="43">
        <f t="shared" si="55"/>
        <v>639.5</v>
      </c>
      <c r="AH475" s="43"/>
      <c r="AI475" s="26"/>
      <c r="AJ475" s="26"/>
      <c r="AK475" s="26"/>
      <c r="AL475" s="24"/>
      <c r="AM475" s="24"/>
      <c r="AN475" s="24"/>
      <c r="AO475" s="24"/>
      <c r="AP475" s="24"/>
    </row>
    <row r="476" spans="1:42" x14ac:dyDescent="0.25">
      <c r="A476" s="3"/>
      <c r="B476" s="6">
        <v>463</v>
      </c>
      <c r="C476" s="71">
        <f>IFERROR(VLOOKUP($B476,$P$14:$V$514,5,0),"")</f>
        <v>72131</v>
      </c>
      <c r="D476" s="68" t="str">
        <f>IFERROR(VLOOKUP($B476,$P$14:$V$514,4,0),"")</f>
        <v>Radiology</v>
      </c>
      <c r="E476" s="71" t="str">
        <f>IFERROR(VLOOKUP($B476,$P$14:$V$514,6,0),"")</f>
        <v>CT L-Spine without Contrast - Radiologist Read</v>
      </c>
      <c r="F476" s="70">
        <f>IFERROR(VLOOKUP($B476,$P$14:$V$514,7,0),"")</f>
        <v>192.9</v>
      </c>
      <c r="G476" s="70">
        <f t="shared" si="58"/>
        <v>192.9</v>
      </c>
      <c r="H476" s="69">
        <f t="shared" si="59"/>
        <v>192.9</v>
      </c>
      <c r="I476" s="69">
        <f>IFERROR(VLOOKUP(B476,$P$14:$AH$514,VLOOKUP(I$11,$M$13:$N$23,2,0),0),"")</f>
        <v>177.47</v>
      </c>
      <c r="J476" s="5"/>
      <c r="K476" s="5"/>
      <c r="L476" s="5"/>
      <c r="M476" s="24"/>
      <c r="N476" s="24"/>
      <c r="O476" s="24"/>
      <c r="P476" s="44">
        <f>IFERROR(RANK(Q476,$Q$14:$Q$514,1),"")</f>
        <v>463</v>
      </c>
      <c r="Q476" s="39">
        <f t="shared" si="60"/>
        <v>1.0047600000000001</v>
      </c>
      <c r="R476" s="41"/>
      <c r="S476" s="41" t="s">
        <v>528</v>
      </c>
      <c r="T476" s="41">
        <v>72131</v>
      </c>
      <c r="U476" s="41" t="s">
        <v>477</v>
      </c>
      <c r="V476" s="41">
        <v>192.9</v>
      </c>
      <c r="W476" s="42">
        <v>177.47</v>
      </c>
      <c r="X476" s="42">
        <v>163.965</v>
      </c>
      <c r="Y476" s="42">
        <v>183.255</v>
      </c>
      <c r="Z476" s="42">
        <v>183.255</v>
      </c>
      <c r="AA476" s="43">
        <f t="shared" si="57"/>
        <v>163.965</v>
      </c>
      <c r="AB476" s="43">
        <f t="shared" si="62"/>
        <v>173.61</v>
      </c>
      <c r="AC476" s="43">
        <f t="shared" si="62"/>
        <v>96.45</v>
      </c>
      <c r="AD476" s="43">
        <f t="shared" si="61"/>
        <v>144.67500000000001</v>
      </c>
      <c r="AE476" s="43">
        <f t="shared" si="62"/>
        <v>96.45</v>
      </c>
      <c r="AF476" s="43">
        <f t="shared" si="62"/>
        <v>96.45</v>
      </c>
      <c r="AG476" s="43">
        <f t="shared" si="55"/>
        <v>96.45</v>
      </c>
      <c r="AH476" s="43"/>
      <c r="AI476" s="26"/>
      <c r="AJ476" s="26"/>
      <c r="AK476" s="26"/>
      <c r="AL476" s="24"/>
      <c r="AM476" s="24"/>
      <c r="AN476" s="24"/>
      <c r="AO476" s="24"/>
      <c r="AP476" s="24"/>
    </row>
    <row r="477" spans="1:42" x14ac:dyDescent="0.25">
      <c r="A477" s="3"/>
      <c r="B477" s="6">
        <v>464</v>
      </c>
      <c r="C477" s="71">
        <f>IFERROR(VLOOKUP($B477,$P$14:$V$514,5,0),"")</f>
        <v>72132</v>
      </c>
      <c r="D477" s="68" t="str">
        <f>IFERROR(VLOOKUP($B477,$P$14:$V$514,4,0),"")</f>
        <v>Radiology</v>
      </c>
      <c r="E477" s="71" t="str">
        <f>IFERROR(VLOOKUP($B477,$P$14:$V$514,6,0),"")</f>
        <v>CT L-Spine with Contrast</v>
      </c>
      <c r="F477" s="70">
        <f>IFERROR(VLOOKUP($B477,$P$14:$V$514,7,0),"")</f>
        <v>1137.2</v>
      </c>
      <c r="G477" s="70">
        <f t="shared" si="58"/>
        <v>1137.2</v>
      </c>
      <c r="H477" s="69">
        <f t="shared" si="59"/>
        <v>1137.2</v>
      </c>
      <c r="I477" s="69">
        <f>IFERROR(VLOOKUP(B477,$P$14:$AH$514,VLOOKUP(I$11,$M$13:$N$23,2,0),0),"")</f>
        <v>1046.22</v>
      </c>
      <c r="J477" s="5"/>
      <c r="K477" s="5"/>
      <c r="L477" s="5"/>
      <c r="M477" s="24"/>
      <c r="N477" s="24"/>
      <c r="O477" s="24"/>
      <c r="P477" s="44">
        <f>IFERROR(RANK(Q477,$Q$14:$Q$514,1),"")</f>
        <v>464</v>
      </c>
      <c r="Q477" s="39">
        <f t="shared" si="60"/>
        <v>1.0047699999999999</v>
      </c>
      <c r="R477" s="41"/>
      <c r="S477" s="41" t="s">
        <v>528</v>
      </c>
      <c r="T477" s="41">
        <v>72132</v>
      </c>
      <c r="U477" s="41" t="s">
        <v>478</v>
      </c>
      <c r="V477" s="41">
        <v>1137.2</v>
      </c>
      <c r="W477" s="42">
        <v>1046.22</v>
      </c>
      <c r="X477" s="42">
        <v>966.62</v>
      </c>
      <c r="Y477" s="42">
        <v>1080.3399999999999</v>
      </c>
      <c r="Z477" s="42">
        <v>1080.3399999999999</v>
      </c>
      <c r="AA477" s="43">
        <f t="shared" si="57"/>
        <v>966.62</v>
      </c>
      <c r="AB477" s="43">
        <f t="shared" si="62"/>
        <v>1023.48</v>
      </c>
      <c r="AC477" s="43">
        <f t="shared" si="62"/>
        <v>568.6</v>
      </c>
      <c r="AD477" s="43">
        <f t="shared" si="61"/>
        <v>852.90000000000009</v>
      </c>
      <c r="AE477" s="43">
        <f t="shared" si="62"/>
        <v>568.6</v>
      </c>
      <c r="AF477" s="43">
        <f t="shared" si="62"/>
        <v>568.6</v>
      </c>
      <c r="AG477" s="43">
        <f t="shared" si="55"/>
        <v>568.6</v>
      </c>
      <c r="AH477" s="43"/>
      <c r="AI477" s="26"/>
      <c r="AJ477" s="26"/>
      <c r="AK477" s="26"/>
      <c r="AL477" s="24"/>
      <c r="AM477" s="24"/>
      <c r="AN477" s="24"/>
      <c r="AO477" s="24"/>
      <c r="AP477" s="24"/>
    </row>
    <row r="478" spans="1:42" x14ac:dyDescent="0.25">
      <c r="A478" s="3"/>
      <c r="B478" s="6">
        <v>465</v>
      </c>
      <c r="C478" s="71">
        <f>IFERROR(VLOOKUP($B478,$P$14:$V$514,5,0),"")</f>
        <v>72132</v>
      </c>
      <c r="D478" s="68" t="str">
        <f>IFERROR(VLOOKUP($B478,$P$14:$V$514,4,0),"")</f>
        <v>Radiology</v>
      </c>
      <c r="E478" s="71" t="str">
        <f>IFERROR(VLOOKUP($B478,$P$14:$V$514,6,0),"")</f>
        <v>CT L-Spine with Contrast - Radiologist Read</v>
      </c>
      <c r="F478" s="70">
        <f>IFERROR(VLOOKUP($B478,$P$14:$V$514,7,0),"")</f>
        <v>254</v>
      </c>
      <c r="G478" s="70">
        <f t="shared" si="58"/>
        <v>254</v>
      </c>
      <c r="H478" s="69">
        <f t="shared" si="59"/>
        <v>254</v>
      </c>
      <c r="I478" s="69">
        <f>IFERROR(VLOOKUP(B478,$P$14:$AH$514,VLOOKUP(I$11,$M$13:$N$23,2,0),0),"")</f>
        <v>233.68</v>
      </c>
      <c r="J478" s="5"/>
      <c r="K478" s="5"/>
      <c r="L478" s="5"/>
      <c r="M478" s="24"/>
      <c r="N478" s="24"/>
      <c r="O478" s="24"/>
      <c r="P478" s="44">
        <f>IFERROR(RANK(Q478,$Q$14:$Q$514,1),"")</f>
        <v>465</v>
      </c>
      <c r="Q478" s="39">
        <f t="shared" si="60"/>
        <v>1.00478</v>
      </c>
      <c r="R478" s="41"/>
      <c r="S478" s="41" t="s">
        <v>528</v>
      </c>
      <c r="T478" s="41">
        <v>72132</v>
      </c>
      <c r="U478" s="41" t="s">
        <v>479</v>
      </c>
      <c r="V478" s="41">
        <v>254</v>
      </c>
      <c r="W478" s="42">
        <v>233.68</v>
      </c>
      <c r="X478" s="42">
        <v>215.9</v>
      </c>
      <c r="Y478" s="42">
        <v>241.29999999999998</v>
      </c>
      <c r="Z478" s="42">
        <v>241.29999999999998</v>
      </c>
      <c r="AA478" s="43">
        <f t="shared" si="57"/>
        <v>215.9</v>
      </c>
      <c r="AB478" s="43">
        <f t="shared" si="62"/>
        <v>228.6</v>
      </c>
      <c r="AC478" s="43">
        <f t="shared" si="62"/>
        <v>127</v>
      </c>
      <c r="AD478" s="43">
        <f t="shared" si="61"/>
        <v>190.5</v>
      </c>
      <c r="AE478" s="43">
        <f t="shared" si="62"/>
        <v>127</v>
      </c>
      <c r="AF478" s="43">
        <f t="shared" si="62"/>
        <v>127</v>
      </c>
      <c r="AG478" s="43">
        <f t="shared" ref="AG478:AG514" si="63">$V478*AG$11</f>
        <v>127</v>
      </c>
      <c r="AH478" s="43"/>
      <c r="AI478" s="26"/>
      <c r="AJ478" s="26"/>
      <c r="AK478" s="26"/>
      <c r="AL478" s="24"/>
      <c r="AM478" s="24"/>
      <c r="AN478" s="24"/>
      <c r="AO478" s="24"/>
      <c r="AP478" s="24"/>
    </row>
    <row r="479" spans="1:42" x14ac:dyDescent="0.25">
      <c r="A479" s="3"/>
      <c r="B479" s="6">
        <v>466</v>
      </c>
      <c r="C479" s="71">
        <f>IFERROR(VLOOKUP($B479,$P$14:$V$514,5,0),"")</f>
        <v>72133</v>
      </c>
      <c r="D479" s="68" t="str">
        <f>IFERROR(VLOOKUP($B479,$P$14:$V$514,4,0),"")</f>
        <v>Radiology</v>
      </c>
      <c r="E479" s="71" t="str">
        <f>IFERROR(VLOOKUP($B479,$P$14:$V$514,6,0),"")</f>
        <v>CT L-Spine with and without Contrast</v>
      </c>
      <c r="F479" s="70">
        <f>IFERROR(VLOOKUP($B479,$P$14:$V$514,7,0),"")</f>
        <v>2312</v>
      </c>
      <c r="G479" s="70">
        <f t="shared" si="58"/>
        <v>2312</v>
      </c>
      <c r="H479" s="69">
        <f t="shared" si="59"/>
        <v>2312</v>
      </c>
      <c r="I479" s="69">
        <f>IFERROR(VLOOKUP(B479,$P$14:$AH$514,VLOOKUP(I$11,$M$13:$N$23,2,0),0),"")</f>
        <v>2127.04</v>
      </c>
      <c r="J479" s="5"/>
      <c r="K479" s="5"/>
      <c r="L479" s="5"/>
      <c r="M479" s="24"/>
      <c r="N479" s="24"/>
      <c r="O479" s="24"/>
      <c r="P479" s="44">
        <f>IFERROR(RANK(Q479,$Q$14:$Q$514,1),"")</f>
        <v>466</v>
      </c>
      <c r="Q479" s="39">
        <f t="shared" si="60"/>
        <v>1.0047900000000001</v>
      </c>
      <c r="R479" s="41"/>
      <c r="S479" s="41" t="s">
        <v>528</v>
      </c>
      <c r="T479" s="41">
        <v>72133</v>
      </c>
      <c r="U479" s="41" t="s">
        <v>480</v>
      </c>
      <c r="V479" s="41">
        <v>2312</v>
      </c>
      <c r="W479" s="42">
        <v>2127.04</v>
      </c>
      <c r="X479" s="42">
        <v>1965.2</v>
      </c>
      <c r="Y479" s="42">
        <v>2196.4</v>
      </c>
      <c r="Z479" s="42">
        <v>2196.4</v>
      </c>
      <c r="AA479" s="43">
        <f t="shared" si="57"/>
        <v>1965.2</v>
      </c>
      <c r="AB479" s="43">
        <f t="shared" si="62"/>
        <v>2080.8000000000002</v>
      </c>
      <c r="AC479" s="43">
        <f t="shared" si="62"/>
        <v>1156</v>
      </c>
      <c r="AD479" s="43">
        <f t="shared" si="61"/>
        <v>1734</v>
      </c>
      <c r="AE479" s="43">
        <f t="shared" si="62"/>
        <v>1156</v>
      </c>
      <c r="AF479" s="43">
        <f t="shared" si="62"/>
        <v>1156</v>
      </c>
      <c r="AG479" s="43">
        <f t="shared" si="63"/>
        <v>1156</v>
      </c>
      <c r="AH479" s="43"/>
      <c r="AI479" s="26"/>
      <c r="AJ479" s="26"/>
      <c r="AK479" s="26"/>
      <c r="AL479" s="24"/>
      <c r="AM479" s="24"/>
      <c r="AN479" s="24"/>
      <c r="AO479" s="24"/>
      <c r="AP479" s="24"/>
    </row>
    <row r="480" spans="1:42" x14ac:dyDescent="0.25">
      <c r="A480" s="3"/>
      <c r="B480" s="6">
        <v>467</v>
      </c>
      <c r="C480" s="71">
        <f>IFERROR(VLOOKUP($B480,$P$14:$V$514,5,0),"")</f>
        <v>72133</v>
      </c>
      <c r="D480" s="68" t="str">
        <f>IFERROR(VLOOKUP($B480,$P$14:$V$514,4,0),"")</f>
        <v>Radiology</v>
      </c>
      <c r="E480" s="71" t="str">
        <f>IFERROR(VLOOKUP($B480,$P$14:$V$514,6,0),"")</f>
        <v>CT L-Spine with and without Contrast - Radiologist Read</v>
      </c>
      <c r="F480" s="70">
        <f>IFERROR(VLOOKUP($B480,$P$14:$V$514,7,0),"")</f>
        <v>264.60000000000002</v>
      </c>
      <c r="G480" s="70">
        <f t="shared" si="58"/>
        <v>264.60000000000002</v>
      </c>
      <c r="H480" s="69">
        <f t="shared" si="59"/>
        <v>264.60000000000002</v>
      </c>
      <c r="I480" s="69">
        <f>IFERROR(VLOOKUP(B480,$P$14:$AH$514,VLOOKUP(I$11,$M$13:$N$23,2,0),0),"")</f>
        <v>243.43</v>
      </c>
      <c r="J480" s="5"/>
      <c r="K480" s="5"/>
      <c r="L480" s="5"/>
      <c r="M480" s="24"/>
      <c r="N480" s="24"/>
      <c r="O480" s="24"/>
      <c r="P480" s="44">
        <f>IFERROR(RANK(Q480,$Q$14:$Q$514,1),"")</f>
        <v>467</v>
      </c>
      <c r="Q480" s="39">
        <f t="shared" si="60"/>
        <v>1.0047999999999999</v>
      </c>
      <c r="R480" s="41"/>
      <c r="S480" s="41" t="s">
        <v>528</v>
      </c>
      <c r="T480" s="41">
        <v>72133</v>
      </c>
      <c r="U480" s="41" t="s">
        <v>481</v>
      </c>
      <c r="V480" s="41">
        <v>264.60000000000002</v>
      </c>
      <c r="W480" s="42">
        <v>243.43</v>
      </c>
      <c r="X480" s="42">
        <v>224.91000000000003</v>
      </c>
      <c r="Y480" s="42">
        <v>251.37</v>
      </c>
      <c r="Z480" s="42">
        <v>251.37</v>
      </c>
      <c r="AA480" s="43">
        <f t="shared" si="57"/>
        <v>224.91000000000003</v>
      </c>
      <c r="AB480" s="43">
        <f t="shared" si="62"/>
        <v>238.14000000000001</v>
      </c>
      <c r="AC480" s="43">
        <f t="shared" si="62"/>
        <v>132.30000000000001</v>
      </c>
      <c r="AD480" s="43">
        <f t="shared" si="61"/>
        <v>198.45000000000002</v>
      </c>
      <c r="AE480" s="43">
        <f t="shared" si="62"/>
        <v>132.30000000000001</v>
      </c>
      <c r="AF480" s="43">
        <f t="shared" si="62"/>
        <v>132.30000000000001</v>
      </c>
      <c r="AG480" s="43">
        <f t="shared" si="63"/>
        <v>132.30000000000001</v>
      </c>
      <c r="AH480" s="43"/>
      <c r="AI480" s="26"/>
      <c r="AJ480" s="26"/>
      <c r="AK480" s="26"/>
      <c r="AL480" s="24"/>
      <c r="AM480" s="24"/>
      <c r="AN480" s="24"/>
      <c r="AO480" s="24"/>
      <c r="AP480" s="24"/>
    </row>
    <row r="481" spans="1:42" x14ac:dyDescent="0.25">
      <c r="A481" s="3"/>
      <c r="B481" s="6">
        <v>468</v>
      </c>
      <c r="C481" s="71">
        <f>IFERROR(VLOOKUP($B481,$P$14:$V$514,5,0),"")</f>
        <v>72192</v>
      </c>
      <c r="D481" s="68" t="str">
        <f>IFERROR(VLOOKUP($B481,$P$14:$V$514,4,0),"")</f>
        <v>Radiology</v>
      </c>
      <c r="E481" s="71" t="str">
        <f>IFERROR(VLOOKUP($B481,$P$14:$V$514,6,0),"")</f>
        <v>CT Pelvis without Contrast</v>
      </c>
      <c r="F481" s="70">
        <f>IFERROR(VLOOKUP($B481,$P$14:$V$514,7,0),"")</f>
        <v>1286</v>
      </c>
      <c r="G481" s="70">
        <f t="shared" si="58"/>
        <v>1286</v>
      </c>
      <c r="H481" s="69">
        <f t="shared" si="59"/>
        <v>1286</v>
      </c>
      <c r="I481" s="69">
        <f>IFERROR(VLOOKUP(B481,$P$14:$AH$514,VLOOKUP(I$11,$M$13:$N$23,2,0),0),"")</f>
        <v>1183.1199999999999</v>
      </c>
      <c r="J481" s="5"/>
      <c r="K481" s="5"/>
      <c r="L481" s="5"/>
      <c r="M481" s="24"/>
      <c r="N481" s="24"/>
      <c r="O481" s="24"/>
      <c r="P481" s="44">
        <f>IFERROR(RANK(Q481,$Q$14:$Q$514,1),"")</f>
        <v>468</v>
      </c>
      <c r="Q481" s="39">
        <f t="shared" si="60"/>
        <v>1.00481</v>
      </c>
      <c r="R481" s="41"/>
      <c r="S481" s="41" t="s">
        <v>528</v>
      </c>
      <c r="T481" s="41">
        <v>72192</v>
      </c>
      <c r="U481" s="41" t="s">
        <v>482</v>
      </c>
      <c r="V481" s="41">
        <v>1286</v>
      </c>
      <c r="W481" s="42">
        <v>1183.1199999999999</v>
      </c>
      <c r="X481" s="42">
        <v>1093.0999999999999</v>
      </c>
      <c r="Y481" s="42">
        <v>1221.7</v>
      </c>
      <c r="Z481" s="42">
        <v>1221.7</v>
      </c>
      <c r="AA481" s="43">
        <f t="shared" si="57"/>
        <v>1093.0999999999999</v>
      </c>
      <c r="AB481" s="43">
        <f t="shared" si="62"/>
        <v>1157.4000000000001</v>
      </c>
      <c r="AC481" s="43">
        <f t="shared" si="62"/>
        <v>643</v>
      </c>
      <c r="AD481" s="43">
        <f t="shared" si="61"/>
        <v>964.5</v>
      </c>
      <c r="AE481" s="43">
        <f t="shared" si="62"/>
        <v>643</v>
      </c>
      <c r="AF481" s="43">
        <f t="shared" si="62"/>
        <v>643</v>
      </c>
      <c r="AG481" s="43">
        <f t="shared" si="63"/>
        <v>643</v>
      </c>
      <c r="AH481" s="43"/>
      <c r="AI481" s="26"/>
      <c r="AJ481" s="26"/>
      <c r="AK481" s="26"/>
      <c r="AL481" s="24"/>
      <c r="AM481" s="24"/>
      <c r="AN481" s="24"/>
      <c r="AO481" s="24"/>
      <c r="AP481" s="24"/>
    </row>
    <row r="482" spans="1:42" x14ac:dyDescent="0.25">
      <c r="A482" s="3"/>
      <c r="B482" s="6">
        <v>469</v>
      </c>
      <c r="C482" s="71">
        <f>IFERROR(VLOOKUP($B482,$P$14:$V$514,5,0),"")</f>
        <v>72192</v>
      </c>
      <c r="D482" s="68" t="str">
        <f>IFERROR(VLOOKUP($B482,$P$14:$V$514,4,0),"")</f>
        <v>Radiology</v>
      </c>
      <c r="E482" s="71" t="str">
        <f>IFERROR(VLOOKUP($B482,$P$14:$V$514,6,0),"")</f>
        <v>CT Pelvis without Contrast - Radiologist Read</v>
      </c>
      <c r="F482" s="70">
        <f>IFERROR(VLOOKUP($B482,$P$14:$V$514,7,0),"")</f>
        <v>159.80000000000001</v>
      </c>
      <c r="G482" s="70">
        <f t="shared" si="58"/>
        <v>159.80000000000001</v>
      </c>
      <c r="H482" s="69">
        <f t="shared" si="59"/>
        <v>159.80000000000001</v>
      </c>
      <c r="I482" s="69">
        <f>IFERROR(VLOOKUP(B482,$P$14:$AH$514,VLOOKUP(I$11,$M$13:$N$23,2,0),0),"")</f>
        <v>147.02000000000001</v>
      </c>
      <c r="J482" s="5"/>
      <c r="K482" s="5"/>
      <c r="L482" s="5"/>
      <c r="M482" s="24"/>
      <c r="N482" s="24"/>
      <c r="O482" s="24"/>
      <c r="P482" s="44">
        <f>IFERROR(RANK(Q482,$Q$14:$Q$514,1),"")</f>
        <v>469</v>
      </c>
      <c r="Q482" s="39">
        <f t="shared" si="60"/>
        <v>1.00482</v>
      </c>
      <c r="R482" s="41"/>
      <c r="S482" s="41" t="s">
        <v>528</v>
      </c>
      <c r="T482" s="41">
        <v>72192</v>
      </c>
      <c r="U482" s="41" t="s">
        <v>483</v>
      </c>
      <c r="V482" s="41">
        <v>159.80000000000001</v>
      </c>
      <c r="W482" s="42">
        <v>147.02000000000001</v>
      </c>
      <c r="X482" s="42">
        <v>135.83000000000001</v>
      </c>
      <c r="Y482" s="42">
        <v>151.81</v>
      </c>
      <c r="Z482" s="42">
        <v>151.81</v>
      </c>
      <c r="AA482" s="43">
        <f t="shared" si="57"/>
        <v>135.83000000000001</v>
      </c>
      <c r="AB482" s="43">
        <f t="shared" si="62"/>
        <v>143.82000000000002</v>
      </c>
      <c r="AC482" s="43">
        <f t="shared" si="62"/>
        <v>79.900000000000006</v>
      </c>
      <c r="AD482" s="43">
        <f t="shared" si="61"/>
        <v>119.85000000000001</v>
      </c>
      <c r="AE482" s="43">
        <f t="shared" si="62"/>
        <v>79.900000000000006</v>
      </c>
      <c r="AF482" s="43">
        <f t="shared" si="62"/>
        <v>79.900000000000006</v>
      </c>
      <c r="AG482" s="43">
        <f t="shared" si="63"/>
        <v>79.900000000000006</v>
      </c>
      <c r="AH482" s="43"/>
      <c r="AI482" s="26"/>
      <c r="AJ482" s="26"/>
      <c r="AK482" s="26"/>
      <c r="AL482" s="24"/>
      <c r="AM482" s="24"/>
      <c r="AN482" s="24"/>
      <c r="AO482" s="24"/>
      <c r="AP482" s="24"/>
    </row>
    <row r="483" spans="1:42" x14ac:dyDescent="0.25">
      <c r="A483" s="3"/>
      <c r="B483" s="6">
        <v>470</v>
      </c>
      <c r="C483" s="71">
        <f>IFERROR(VLOOKUP($B483,$P$14:$V$514,5,0),"")</f>
        <v>72193</v>
      </c>
      <c r="D483" s="68" t="str">
        <f>IFERROR(VLOOKUP($B483,$P$14:$V$514,4,0),"")</f>
        <v>Radiology</v>
      </c>
      <c r="E483" s="71" t="str">
        <f>IFERROR(VLOOKUP($B483,$P$14:$V$514,6,0),"")</f>
        <v>CT Pelvis with Contrast</v>
      </c>
      <c r="F483" s="70">
        <f>IFERROR(VLOOKUP($B483,$P$14:$V$514,7,0),"")</f>
        <v>1466</v>
      </c>
      <c r="G483" s="70">
        <f t="shared" si="58"/>
        <v>1466</v>
      </c>
      <c r="H483" s="69">
        <f t="shared" si="59"/>
        <v>1466</v>
      </c>
      <c r="I483" s="69">
        <f>IFERROR(VLOOKUP(B483,$P$14:$AH$514,VLOOKUP(I$11,$M$13:$N$23,2,0),0),"")</f>
        <v>1348.72</v>
      </c>
      <c r="J483" s="5"/>
      <c r="K483" s="5"/>
      <c r="L483" s="5"/>
      <c r="M483" s="24"/>
      <c r="N483" s="24"/>
      <c r="O483" s="24"/>
      <c r="P483" s="44">
        <f>IFERROR(RANK(Q483,$Q$14:$Q$514,1),"")</f>
        <v>470</v>
      </c>
      <c r="Q483" s="39">
        <f t="shared" si="60"/>
        <v>1.0048299999999999</v>
      </c>
      <c r="R483" s="41"/>
      <c r="S483" s="41" t="s">
        <v>528</v>
      </c>
      <c r="T483" s="41">
        <v>72193</v>
      </c>
      <c r="U483" s="41" t="s">
        <v>484</v>
      </c>
      <c r="V483" s="41">
        <v>1466</v>
      </c>
      <c r="W483" s="42">
        <v>1348.72</v>
      </c>
      <c r="X483" s="42">
        <v>1246.0999999999999</v>
      </c>
      <c r="Y483" s="42">
        <v>1392.7</v>
      </c>
      <c r="Z483" s="42">
        <v>1392.7</v>
      </c>
      <c r="AA483" s="43">
        <f t="shared" si="57"/>
        <v>1246.0999999999999</v>
      </c>
      <c r="AB483" s="43">
        <f t="shared" si="62"/>
        <v>1319.4</v>
      </c>
      <c r="AC483" s="43">
        <f t="shared" si="62"/>
        <v>733</v>
      </c>
      <c r="AD483" s="43">
        <f t="shared" si="61"/>
        <v>1099.5</v>
      </c>
      <c r="AE483" s="43">
        <f t="shared" si="62"/>
        <v>733</v>
      </c>
      <c r="AF483" s="43">
        <f t="shared" si="62"/>
        <v>733</v>
      </c>
      <c r="AG483" s="43">
        <f t="shared" si="63"/>
        <v>733</v>
      </c>
      <c r="AH483" s="43"/>
      <c r="AI483" s="26"/>
      <c r="AJ483" s="26"/>
      <c r="AK483" s="26"/>
      <c r="AL483" s="24"/>
      <c r="AM483" s="24"/>
      <c r="AN483" s="24"/>
      <c r="AO483" s="24"/>
      <c r="AP483" s="24"/>
    </row>
    <row r="484" spans="1:42" x14ac:dyDescent="0.25">
      <c r="A484" s="3"/>
      <c r="B484" s="6">
        <v>471</v>
      </c>
      <c r="C484" s="71">
        <f>IFERROR(VLOOKUP($B484,$P$14:$V$514,5,0),"")</f>
        <v>72193</v>
      </c>
      <c r="D484" s="68" t="str">
        <f>IFERROR(VLOOKUP($B484,$P$14:$V$514,4,0),"")</f>
        <v>Radiology</v>
      </c>
      <c r="E484" s="71" t="str">
        <f>IFERROR(VLOOKUP($B484,$P$14:$V$514,6,0),"")</f>
        <v>CT Pelvis with Contrast - Radiologist Read</v>
      </c>
      <c r="F484" s="70">
        <f>IFERROR(VLOOKUP($B484,$P$14:$V$514,7,0),"")</f>
        <v>181.85</v>
      </c>
      <c r="G484" s="70">
        <f t="shared" si="58"/>
        <v>181.85</v>
      </c>
      <c r="H484" s="69">
        <f t="shared" si="59"/>
        <v>181.85</v>
      </c>
      <c r="I484" s="69">
        <f>IFERROR(VLOOKUP(B484,$P$14:$AH$514,VLOOKUP(I$11,$M$13:$N$23,2,0),0),"")</f>
        <v>167.3</v>
      </c>
      <c r="J484" s="5"/>
      <c r="K484" s="5"/>
      <c r="L484" s="5"/>
      <c r="M484" s="24"/>
      <c r="N484" s="24"/>
      <c r="O484" s="24"/>
      <c r="P484" s="44">
        <f>IFERROR(RANK(Q484,$Q$14:$Q$514,1),"")</f>
        <v>471</v>
      </c>
      <c r="Q484" s="39">
        <f t="shared" si="60"/>
        <v>1.00484</v>
      </c>
      <c r="R484" s="41"/>
      <c r="S484" s="41" t="s">
        <v>528</v>
      </c>
      <c r="T484" s="41">
        <v>72193</v>
      </c>
      <c r="U484" s="41" t="s">
        <v>485</v>
      </c>
      <c r="V484" s="41">
        <v>181.85</v>
      </c>
      <c r="W484" s="42">
        <v>167.3</v>
      </c>
      <c r="X484" s="42">
        <v>154.57249999999999</v>
      </c>
      <c r="Y484" s="42">
        <v>172.75749999999999</v>
      </c>
      <c r="Z484" s="42">
        <v>172.75749999999999</v>
      </c>
      <c r="AA484" s="43">
        <f t="shared" si="57"/>
        <v>154.57249999999999</v>
      </c>
      <c r="AB484" s="43">
        <f t="shared" si="62"/>
        <v>163.66499999999999</v>
      </c>
      <c r="AC484" s="43">
        <f t="shared" si="62"/>
        <v>90.924999999999997</v>
      </c>
      <c r="AD484" s="43">
        <f t="shared" si="61"/>
        <v>136.38749999999999</v>
      </c>
      <c r="AE484" s="43">
        <f t="shared" si="62"/>
        <v>90.924999999999997</v>
      </c>
      <c r="AF484" s="43">
        <f t="shared" si="62"/>
        <v>90.924999999999997</v>
      </c>
      <c r="AG484" s="43">
        <f t="shared" si="63"/>
        <v>90.924999999999997</v>
      </c>
      <c r="AH484" s="43"/>
      <c r="AI484" s="26"/>
      <c r="AJ484" s="26"/>
      <c r="AK484" s="26"/>
      <c r="AL484" s="24"/>
      <c r="AM484" s="24"/>
      <c r="AN484" s="24"/>
      <c r="AO484" s="24"/>
      <c r="AP484" s="24"/>
    </row>
    <row r="485" spans="1:42" x14ac:dyDescent="0.25">
      <c r="A485" s="3"/>
      <c r="B485" s="6">
        <v>472</v>
      </c>
      <c r="C485" s="71">
        <f>IFERROR(VLOOKUP($B485,$P$14:$V$514,5,0),"")</f>
        <v>72194</v>
      </c>
      <c r="D485" s="68" t="str">
        <f>IFERROR(VLOOKUP($B485,$P$14:$V$514,4,0),"")</f>
        <v>Radiology</v>
      </c>
      <c r="E485" s="71" t="str">
        <f>IFERROR(VLOOKUP($B485,$P$14:$V$514,6,0),"")</f>
        <v>CT Pelvis with and without Contrast</v>
      </c>
      <c r="F485" s="70">
        <f>IFERROR(VLOOKUP($B485,$P$14:$V$514,7,0),"")</f>
        <v>1164.5</v>
      </c>
      <c r="G485" s="70">
        <f t="shared" si="58"/>
        <v>1164.5</v>
      </c>
      <c r="H485" s="69">
        <f t="shared" si="59"/>
        <v>1164.5</v>
      </c>
      <c r="I485" s="69">
        <f>IFERROR(VLOOKUP(B485,$P$14:$AH$514,VLOOKUP(I$11,$M$13:$N$23,2,0),0),"")</f>
        <v>1071.3399999999999</v>
      </c>
      <c r="J485" s="5"/>
      <c r="K485" s="5"/>
      <c r="L485" s="5"/>
      <c r="M485" s="24"/>
      <c r="N485" s="24"/>
      <c r="O485" s="24"/>
      <c r="P485" s="44">
        <f>IFERROR(RANK(Q485,$Q$14:$Q$514,1),"")</f>
        <v>472</v>
      </c>
      <c r="Q485" s="39">
        <f t="shared" si="60"/>
        <v>1.00485</v>
      </c>
      <c r="R485" s="41"/>
      <c r="S485" s="41" t="s">
        <v>528</v>
      </c>
      <c r="T485" s="41">
        <v>72194</v>
      </c>
      <c r="U485" s="41" t="s">
        <v>486</v>
      </c>
      <c r="V485" s="41">
        <v>1164.5</v>
      </c>
      <c r="W485" s="42">
        <v>1071.3399999999999</v>
      </c>
      <c r="X485" s="42">
        <v>989.82499999999993</v>
      </c>
      <c r="Y485" s="42">
        <v>1106.2749999999999</v>
      </c>
      <c r="Z485" s="42">
        <v>1106.2749999999999</v>
      </c>
      <c r="AA485" s="43">
        <f t="shared" si="57"/>
        <v>989.82499999999993</v>
      </c>
      <c r="AB485" s="43">
        <f t="shared" si="62"/>
        <v>1048.05</v>
      </c>
      <c r="AC485" s="43">
        <f t="shared" si="62"/>
        <v>582.25</v>
      </c>
      <c r="AD485" s="43">
        <f t="shared" si="61"/>
        <v>873.375</v>
      </c>
      <c r="AE485" s="43">
        <f t="shared" si="62"/>
        <v>582.25</v>
      </c>
      <c r="AF485" s="43">
        <f t="shared" si="62"/>
        <v>582.25</v>
      </c>
      <c r="AG485" s="43">
        <f t="shared" si="63"/>
        <v>582.25</v>
      </c>
      <c r="AH485" s="43"/>
      <c r="AI485" s="26"/>
      <c r="AJ485" s="26"/>
      <c r="AK485" s="26"/>
      <c r="AL485" s="24"/>
      <c r="AM485" s="24"/>
      <c r="AN485" s="24"/>
      <c r="AO485" s="24"/>
      <c r="AP485" s="24"/>
    </row>
    <row r="486" spans="1:42" x14ac:dyDescent="0.25">
      <c r="A486" s="3"/>
      <c r="B486" s="6">
        <v>473</v>
      </c>
      <c r="C486" s="71">
        <f>IFERROR(VLOOKUP($B486,$P$14:$V$514,5,0),"")</f>
        <v>72194</v>
      </c>
      <c r="D486" s="68" t="str">
        <f>IFERROR(VLOOKUP($B486,$P$14:$V$514,4,0),"")</f>
        <v>Radiology</v>
      </c>
      <c r="E486" s="71" t="str">
        <f>IFERROR(VLOOKUP($B486,$P$14:$V$514,6,0),"")</f>
        <v>CT Pelvis with and without Contrast - Radiologist Read</v>
      </c>
      <c r="F486" s="70">
        <f>IFERROR(VLOOKUP($B486,$P$14:$V$514,7,0),"")</f>
        <v>220.5</v>
      </c>
      <c r="G486" s="70">
        <f t="shared" si="58"/>
        <v>220.5</v>
      </c>
      <c r="H486" s="69">
        <f t="shared" si="59"/>
        <v>220.5</v>
      </c>
      <c r="I486" s="69">
        <f>IFERROR(VLOOKUP(B486,$P$14:$AH$514,VLOOKUP(I$11,$M$13:$N$23,2,0),0),"")</f>
        <v>202.86</v>
      </c>
      <c r="J486" s="5"/>
      <c r="K486" s="5"/>
      <c r="L486" s="5"/>
      <c r="M486" s="24"/>
      <c r="N486" s="24"/>
      <c r="O486" s="24"/>
      <c r="P486" s="44">
        <f>IFERROR(RANK(Q486,$Q$14:$Q$514,1),"")</f>
        <v>473</v>
      </c>
      <c r="Q486" s="39">
        <f t="shared" si="60"/>
        <v>1.0048600000000001</v>
      </c>
      <c r="R486" s="41"/>
      <c r="S486" s="41" t="s">
        <v>528</v>
      </c>
      <c r="T486" s="41">
        <v>72194</v>
      </c>
      <c r="U486" s="41" t="s">
        <v>487</v>
      </c>
      <c r="V486" s="41">
        <v>220.5</v>
      </c>
      <c r="W486" s="42">
        <v>202.86</v>
      </c>
      <c r="X486" s="42">
        <v>187.42499999999998</v>
      </c>
      <c r="Y486" s="42">
        <v>209.47499999999999</v>
      </c>
      <c r="Z486" s="42">
        <v>209.47499999999999</v>
      </c>
      <c r="AA486" s="43">
        <f t="shared" si="57"/>
        <v>187.42499999999998</v>
      </c>
      <c r="AB486" s="43">
        <f t="shared" si="62"/>
        <v>198.45000000000002</v>
      </c>
      <c r="AC486" s="43">
        <f t="shared" si="62"/>
        <v>110.25</v>
      </c>
      <c r="AD486" s="43">
        <f t="shared" si="61"/>
        <v>165.375</v>
      </c>
      <c r="AE486" s="43">
        <f t="shared" si="62"/>
        <v>110.25</v>
      </c>
      <c r="AF486" s="43">
        <f t="shared" si="62"/>
        <v>110.25</v>
      </c>
      <c r="AG486" s="43">
        <f t="shared" si="63"/>
        <v>110.25</v>
      </c>
      <c r="AH486" s="43"/>
      <c r="AI486" s="26"/>
      <c r="AJ486" s="26"/>
      <c r="AK486" s="26"/>
      <c r="AL486" s="24"/>
      <c r="AM486" s="24"/>
      <c r="AN486" s="24"/>
      <c r="AO486" s="24"/>
      <c r="AP486" s="24"/>
    </row>
    <row r="487" spans="1:42" x14ac:dyDescent="0.25">
      <c r="A487" s="3"/>
      <c r="B487" s="6">
        <v>474</v>
      </c>
      <c r="C487" s="71">
        <f>IFERROR(VLOOKUP($B487,$P$14:$V$514,5,0),"")</f>
        <v>73200</v>
      </c>
      <c r="D487" s="68" t="str">
        <f>IFERROR(VLOOKUP($B487,$P$14:$V$514,4,0),"")</f>
        <v>Radiology</v>
      </c>
      <c r="E487" s="71" t="str">
        <f>IFERROR(VLOOKUP($B487,$P$14:$V$514,6,0),"")</f>
        <v>CT Upper Extremity Unilateral without Contast</v>
      </c>
      <c r="F487" s="70">
        <f>IFERROR(VLOOKUP($B487,$P$14:$V$514,7,0),"")</f>
        <v>1220</v>
      </c>
      <c r="G487" s="70">
        <f t="shared" si="58"/>
        <v>1220</v>
      </c>
      <c r="H487" s="69">
        <f t="shared" si="59"/>
        <v>1220</v>
      </c>
      <c r="I487" s="69">
        <f>IFERROR(VLOOKUP(B487,$P$14:$AH$514,VLOOKUP(I$11,$M$13:$N$23,2,0),0),"")</f>
        <v>1122.4000000000001</v>
      </c>
      <c r="J487" s="5"/>
      <c r="K487" s="5"/>
      <c r="L487" s="5"/>
      <c r="M487" s="24"/>
      <c r="N487" s="24"/>
      <c r="O487" s="24"/>
      <c r="P487" s="44">
        <f>IFERROR(RANK(Q487,$Q$14:$Q$514,1),"")</f>
        <v>474</v>
      </c>
      <c r="Q487" s="39">
        <f t="shared" si="60"/>
        <v>1.0048699999999999</v>
      </c>
      <c r="R487" s="41"/>
      <c r="S487" s="41" t="s">
        <v>528</v>
      </c>
      <c r="T487" s="41">
        <v>73200</v>
      </c>
      <c r="U487" s="41" t="s">
        <v>488</v>
      </c>
      <c r="V487" s="41">
        <v>1220</v>
      </c>
      <c r="W487" s="42">
        <v>1122.4000000000001</v>
      </c>
      <c r="X487" s="42">
        <v>1037</v>
      </c>
      <c r="Y487" s="42">
        <v>1159</v>
      </c>
      <c r="Z487" s="42">
        <v>1159</v>
      </c>
      <c r="AA487" s="43">
        <f t="shared" si="57"/>
        <v>1037</v>
      </c>
      <c r="AB487" s="43">
        <f t="shared" si="62"/>
        <v>1098</v>
      </c>
      <c r="AC487" s="43">
        <f t="shared" si="62"/>
        <v>610</v>
      </c>
      <c r="AD487" s="43">
        <f t="shared" si="61"/>
        <v>915</v>
      </c>
      <c r="AE487" s="43">
        <f t="shared" si="62"/>
        <v>610</v>
      </c>
      <c r="AF487" s="43">
        <f t="shared" si="62"/>
        <v>610</v>
      </c>
      <c r="AG487" s="43">
        <f t="shared" si="63"/>
        <v>610</v>
      </c>
      <c r="AH487" s="43"/>
      <c r="AI487" s="26"/>
      <c r="AJ487" s="26"/>
      <c r="AK487" s="26"/>
      <c r="AL487" s="24"/>
      <c r="AM487" s="24"/>
      <c r="AN487" s="24"/>
      <c r="AO487" s="24"/>
      <c r="AP487" s="24"/>
    </row>
    <row r="488" spans="1:42" x14ac:dyDescent="0.25">
      <c r="A488" s="3"/>
      <c r="B488" s="6">
        <v>475</v>
      </c>
      <c r="C488" s="71">
        <f>IFERROR(VLOOKUP($B488,$P$14:$V$514,5,0),"")</f>
        <v>73200</v>
      </c>
      <c r="D488" s="68" t="str">
        <f>IFERROR(VLOOKUP($B488,$P$14:$V$514,4,0),"")</f>
        <v>Radiology</v>
      </c>
      <c r="E488" s="71" t="str">
        <f>IFERROR(VLOOKUP($B488,$P$14:$V$514,6,0),"")</f>
        <v>CT Upper Extremity Unilateral without Contast - Radiologist Read</v>
      </c>
      <c r="F488" s="70">
        <f>IFERROR(VLOOKUP($B488,$P$14:$V$514,7,0),"")</f>
        <v>165.4</v>
      </c>
      <c r="G488" s="70">
        <f t="shared" si="58"/>
        <v>165.4</v>
      </c>
      <c r="H488" s="69">
        <f t="shared" si="59"/>
        <v>165.4</v>
      </c>
      <c r="I488" s="69">
        <f>IFERROR(VLOOKUP(B488,$P$14:$AH$514,VLOOKUP(I$11,$M$13:$N$23,2,0),0),"")</f>
        <v>152.16999999999999</v>
      </c>
      <c r="J488" s="5"/>
      <c r="K488" s="5"/>
      <c r="L488" s="5"/>
      <c r="M488" s="24"/>
      <c r="N488" s="24"/>
      <c r="O488" s="24"/>
      <c r="P488" s="44">
        <f>IFERROR(RANK(Q488,$Q$14:$Q$514,1),"")</f>
        <v>475</v>
      </c>
      <c r="Q488" s="39">
        <f t="shared" si="60"/>
        <v>1.00488</v>
      </c>
      <c r="R488" s="41"/>
      <c r="S488" s="41" t="s">
        <v>528</v>
      </c>
      <c r="T488" s="41">
        <v>73200</v>
      </c>
      <c r="U488" s="41" t="s">
        <v>489</v>
      </c>
      <c r="V488" s="41">
        <v>165.4</v>
      </c>
      <c r="W488" s="42">
        <v>152.16999999999999</v>
      </c>
      <c r="X488" s="42">
        <v>140.59</v>
      </c>
      <c r="Y488" s="42">
        <v>157.13</v>
      </c>
      <c r="Z488" s="42">
        <v>157.13</v>
      </c>
      <c r="AA488" s="43">
        <f t="shared" si="57"/>
        <v>140.59</v>
      </c>
      <c r="AB488" s="43">
        <f t="shared" si="62"/>
        <v>148.86000000000001</v>
      </c>
      <c r="AC488" s="43">
        <f t="shared" si="62"/>
        <v>82.7</v>
      </c>
      <c r="AD488" s="43">
        <f t="shared" si="61"/>
        <v>124.05000000000001</v>
      </c>
      <c r="AE488" s="43">
        <f t="shared" si="62"/>
        <v>82.7</v>
      </c>
      <c r="AF488" s="43">
        <f t="shared" si="62"/>
        <v>82.7</v>
      </c>
      <c r="AG488" s="43">
        <f t="shared" si="63"/>
        <v>82.7</v>
      </c>
      <c r="AH488" s="43"/>
      <c r="AI488" s="26"/>
      <c r="AJ488" s="26"/>
      <c r="AK488" s="26"/>
      <c r="AL488" s="24"/>
      <c r="AM488" s="24"/>
      <c r="AN488" s="24"/>
      <c r="AO488" s="24"/>
      <c r="AP488" s="24"/>
    </row>
    <row r="489" spans="1:42" x14ac:dyDescent="0.25">
      <c r="A489" s="3"/>
      <c r="B489" s="6">
        <v>476</v>
      </c>
      <c r="C489" s="71">
        <f>IFERROR(VLOOKUP($B489,$P$14:$V$514,5,0),"")</f>
        <v>73201</v>
      </c>
      <c r="D489" s="68" t="str">
        <f>IFERROR(VLOOKUP($B489,$P$14:$V$514,4,0),"")</f>
        <v>Radiology</v>
      </c>
      <c r="E489" s="71" t="str">
        <f>IFERROR(VLOOKUP($B489,$P$14:$V$514,6,0),"")</f>
        <v>CT Upper Extremity Unilateral with Contast</v>
      </c>
      <c r="F489" s="70">
        <f>IFERROR(VLOOKUP($B489,$P$14:$V$514,7,0),"")</f>
        <v>1509</v>
      </c>
      <c r="G489" s="70">
        <f t="shared" si="58"/>
        <v>1509</v>
      </c>
      <c r="H489" s="69">
        <f t="shared" si="59"/>
        <v>1509</v>
      </c>
      <c r="I489" s="69">
        <f>IFERROR(VLOOKUP(B489,$P$14:$AH$514,VLOOKUP(I$11,$M$13:$N$23,2,0),0),"")</f>
        <v>1388.28</v>
      </c>
      <c r="J489" s="5"/>
      <c r="K489" s="5"/>
      <c r="L489" s="5"/>
      <c r="M489" s="24"/>
      <c r="N489" s="24"/>
      <c r="O489" s="24"/>
      <c r="P489" s="44">
        <f>IFERROR(RANK(Q489,$Q$14:$Q$514,1),"")</f>
        <v>476</v>
      </c>
      <c r="Q489" s="39">
        <f t="shared" si="60"/>
        <v>1.0048900000000001</v>
      </c>
      <c r="R489" s="41"/>
      <c r="S489" s="41" t="s">
        <v>528</v>
      </c>
      <c r="T489" s="41">
        <v>73201</v>
      </c>
      <c r="U489" s="41" t="s">
        <v>490</v>
      </c>
      <c r="V489" s="41">
        <v>1509</v>
      </c>
      <c r="W489" s="42">
        <v>1388.28</v>
      </c>
      <c r="X489" s="42">
        <v>1282.6499999999999</v>
      </c>
      <c r="Y489" s="42">
        <v>1433.55</v>
      </c>
      <c r="Z489" s="42">
        <v>1433.55</v>
      </c>
      <c r="AA489" s="43">
        <f t="shared" si="57"/>
        <v>1282.6499999999999</v>
      </c>
      <c r="AB489" s="43">
        <f t="shared" si="62"/>
        <v>1358.1000000000001</v>
      </c>
      <c r="AC489" s="43">
        <f t="shared" si="62"/>
        <v>754.5</v>
      </c>
      <c r="AD489" s="43">
        <f t="shared" si="61"/>
        <v>1131.75</v>
      </c>
      <c r="AE489" s="43">
        <f t="shared" si="62"/>
        <v>754.5</v>
      </c>
      <c r="AF489" s="43">
        <f t="shared" si="62"/>
        <v>754.5</v>
      </c>
      <c r="AG489" s="43">
        <f t="shared" si="63"/>
        <v>754.5</v>
      </c>
      <c r="AH489" s="43"/>
      <c r="AI489" s="26"/>
      <c r="AJ489" s="26"/>
      <c r="AK489" s="26"/>
      <c r="AL489" s="24"/>
      <c r="AM489" s="24"/>
      <c r="AN489" s="24"/>
      <c r="AO489" s="24"/>
      <c r="AP489" s="24"/>
    </row>
    <row r="490" spans="1:42" x14ac:dyDescent="0.25">
      <c r="A490" s="3"/>
      <c r="B490" s="6">
        <v>477</v>
      </c>
      <c r="C490" s="71">
        <f>IFERROR(VLOOKUP($B490,$P$14:$V$514,5,0),"")</f>
        <v>73201</v>
      </c>
      <c r="D490" s="68" t="str">
        <f>IFERROR(VLOOKUP($B490,$P$14:$V$514,4,0),"")</f>
        <v>Radiology</v>
      </c>
      <c r="E490" s="71" t="str">
        <f>IFERROR(VLOOKUP($B490,$P$14:$V$514,6,0),"")</f>
        <v>CT Upper Extremity Unilateral with Contast - Radiologist Read</v>
      </c>
      <c r="F490" s="70">
        <f>IFERROR(VLOOKUP($B490,$P$14:$V$514,7,0),"")</f>
        <v>187.4</v>
      </c>
      <c r="G490" s="70">
        <f t="shared" si="58"/>
        <v>187.4</v>
      </c>
      <c r="H490" s="69">
        <f t="shared" si="59"/>
        <v>187.4</v>
      </c>
      <c r="I490" s="69">
        <f>IFERROR(VLOOKUP(B490,$P$14:$AH$514,VLOOKUP(I$11,$M$13:$N$23,2,0),0),"")</f>
        <v>172.41</v>
      </c>
      <c r="J490" s="5"/>
      <c r="K490" s="5"/>
      <c r="L490" s="5"/>
      <c r="M490" s="24"/>
      <c r="N490" s="24"/>
      <c r="O490" s="24"/>
      <c r="P490" s="44">
        <f>IFERROR(RANK(Q490,$Q$14:$Q$514,1),"")</f>
        <v>477</v>
      </c>
      <c r="Q490" s="39">
        <f t="shared" si="60"/>
        <v>1.0048999999999999</v>
      </c>
      <c r="R490" s="41"/>
      <c r="S490" s="41" t="s">
        <v>528</v>
      </c>
      <c r="T490" s="41">
        <v>73201</v>
      </c>
      <c r="U490" s="41" t="s">
        <v>491</v>
      </c>
      <c r="V490" s="41">
        <v>187.4</v>
      </c>
      <c r="W490" s="42">
        <v>172.41</v>
      </c>
      <c r="X490" s="42">
        <v>159.29</v>
      </c>
      <c r="Y490" s="42">
        <v>178.03</v>
      </c>
      <c r="Z490" s="42">
        <v>178.03</v>
      </c>
      <c r="AA490" s="43">
        <f t="shared" si="57"/>
        <v>159.29</v>
      </c>
      <c r="AB490" s="43">
        <f t="shared" si="62"/>
        <v>168.66</v>
      </c>
      <c r="AC490" s="43">
        <f t="shared" si="62"/>
        <v>93.7</v>
      </c>
      <c r="AD490" s="43">
        <f t="shared" si="61"/>
        <v>140.55000000000001</v>
      </c>
      <c r="AE490" s="43">
        <f t="shared" si="62"/>
        <v>93.7</v>
      </c>
      <c r="AF490" s="43">
        <f t="shared" si="62"/>
        <v>93.7</v>
      </c>
      <c r="AG490" s="43">
        <f t="shared" si="63"/>
        <v>93.7</v>
      </c>
      <c r="AH490" s="43"/>
      <c r="AI490" s="26"/>
      <c r="AJ490" s="26"/>
      <c r="AK490" s="26"/>
      <c r="AL490" s="24"/>
      <c r="AM490" s="24"/>
      <c r="AN490" s="24"/>
      <c r="AO490" s="24"/>
      <c r="AP490" s="24"/>
    </row>
    <row r="491" spans="1:42" x14ac:dyDescent="0.25">
      <c r="A491" s="3"/>
      <c r="B491" s="6">
        <v>478</v>
      </c>
      <c r="C491" s="71">
        <f>IFERROR(VLOOKUP($B491,$P$14:$V$514,5,0),"")</f>
        <v>73202</v>
      </c>
      <c r="D491" s="68" t="str">
        <f>IFERROR(VLOOKUP($B491,$P$14:$V$514,4,0),"")</f>
        <v>Radiology</v>
      </c>
      <c r="E491" s="71" t="str">
        <f>IFERROR(VLOOKUP($B491,$P$14:$V$514,6,0),"")</f>
        <v>CT Upper Extremity Unilateral with and without Contast</v>
      </c>
      <c r="F491" s="70">
        <f>IFERROR(VLOOKUP($B491,$P$14:$V$514,7,0),"")</f>
        <v>1625.85</v>
      </c>
      <c r="G491" s="70">
        <f t="shared" si="58"/>
        <v>1625.85</v>
      </c>
      <c r="H491" s="69">
        <f t="shared" si="59"/>
        <v>1625.85</v>
      </c>
      <c r="I491" s="69">
        <f>IFERROR(VLOOKUP(B491,$P$14:$AH$514,VLOOKUP(I$11,$M$13:$N$23,2,0),0),"")</f>
        <v>1495.78</v>
      </c>
      <c r="J491" s="5"/>
      <c r="K491" s="5"/>
      <c r="L491" s="5"/>
      <c r="M491" s="24"/>
      <c r="N491" s="24"/>
      <c r="O491" s="24"/>
      <c r="P491" s="44">
        <f>IFERROR(RANK(Q491,$Q$14:$Q$514,1),"")</f>
        <v>478</v>
      </c>
      <c r="Q491" s="39">
        <f t="shared" si="60"/>
        <v>1.00491</v>
      </c>
      <c r="R491" s="41"/>
      <c r="S491" s="41" t="s">
        <v>528</v>
      </c>
      <c r="T491" s="41">
        <v>73202</v>
      </c>
      <c r="U491" s="41" t="s">
        <v>492</v>
      </c>
      <c r="V491" s="41">
        <v>1625.85</v>
      </c>
      <c r="W491" s="42">
        <v>1495.78</v>
      </c>
      <c r="X491" s="42">
        <v>1381.9724999999999</v>
      </c>
      <c r="Y491" s="42">
        <v>1544.5574999999999</v>
      </c>
      <c r="Z491" s="42">
        <v>1544.5574999999999</v>
      </c>
      <c r="AA491" s="43">
        <f t="shared" si="57"/>
        <v>1381.9724999999999</v>
      </c>
      <c r="AB491" s="43">
        <f t="shared" si="62"/>
        <v>1463.2649999999999</v>
      </c>
      <c r="AC491" s="43">
        <f t="shared" si="62"/>
        <v>812.92499999999995</v>
      </c>
      <c r="AD491" s="43">
        <f t="shared" si="61"/>
        <v>1219.3874999999998</v>
      </c>
      <c r="AE491" s="43">
        <f t="shared" si="62"/>
        <v>812.92499999999995</v>
      </c>
      <c r="AF491" s="43">
        <f t="shared" si="62"/>
        <v>812.92499999999995</v>
      </c>
      <c r="AG491" s="43">
        <f t="shared" si="63"/>
        <v>812.92499999999995</v>
      </c>
      <c r="AH491" s="43"/>
      <c r="AI491" s="26"/>
      <c r="AJ491" s="26"/>
      <c r="AK491" s="26"/>
      <c r="AL491" s="24"/>
      <c r="AM491" s="24"/>
      <c r="AN491" s="24"/>
      <c r="AO491" s="24"/>
      <c r="AP491" s="24"/>
    </row>
    <row r="492" spans="1:42" x14ac:dyDescent="0.25">
      <c r="A492" s="3"/>
      <c r="B492" s="6">
        <v>479</v>
      </c>
      <c r="C492" s="71">
        <f>IFERROR(VLOOKUP($B492,$P$14:$V$514,5,0),"")</f>
        <v>73202</v>
      </c>
      <c r="D492" s="68" t="str">
        <f>IFERROR(VLOOKUP($B492,$P$14:$V$514,4,0),"")</f>
        <v>Radiology</v>
      </c>
      <c r="E492" s="71" t="str">
        <f>IFERROR(VLOOKUP($B492,$P$14:$V$514,6,0),"")</f>
        <v>CT Upper Extremity Unilateral with and without Contast - Radiologist Read</v>
      </c>
      <c r="F492" s="70">
        <f>IFERROR(VLOOKUP($B492,$P$14:$V$514,7,0),"")</f>
        <v>237</v>
      </c>
      <c r="G492" s="70">
        <f t="shared" si="58"/>
        <v>237</v>
      </c>
      <c r="H492" s="69">
        <f t="shared" si="59"/>
        <v>237</v>
      </c>
      <c r="I492" s="69">
        <f>IFERROR(VLOOKUP(B492,$P$14:$AH$514,VLOOKUP(I$11,$M$13:$N$23,2,0),0),"")</f>
        <v>218.04</v>
      </c>
      <c r="J492" s="5"/>
      <c r="K492" s="5"/>
      <c r="L492" s="5"/>
      <c r="M492" s="24"/>
      <c r="N492" s="24"/>
      <c r="O492" s="24"/>
      <c r="P492" s="44">
        <f>IFERROR(RANK(Q492,$Q$14:$Q$514,1),"")</f>
        <v>479</v>
      </c>
      <c r="Q492" s="39">
        <f t="shared" si="60"/>
        <v>1.00492</v>
      </c>
      <c r="R492" s="41"/>
      <c r="S492" s="41" t="s">
        <v>528</v>
      </c>
      <c r="T492" s="41">
        <v>73202</v>
      </c>
      <c r="U492" s="41" t="s">
        <v>493</v>
      </c>
      <c r="V492" s="41">
        <v>237</v>
      </c>
      <c r="W492" s="42">
        <v>218.04</v>
      </c>
      <c r="X492" s="42">
        <v>201.45</v>
      </c>
      <c r="Y492" s="42">
        <v>225.14999999999998</v>
      </c>
      <c r="Z492" s="42">
        <v>225.14999999999998</v>
      </c>
      <c r="AA492" s="43">
        <f t="shared" si="57"/>
        <v>201.45</v>
      </c>
      <c r="AB492" s="43">
        <f t="shared" si="62"/>
        <v>213.3</v>
      </c>
      <c r="AC492" s="43">
        <f t="shared" si="62"/>
        <v>118.5</v>
      </c>
      <c r="AD492" s="43">
        <f t="shared" si="61"/>
        <v>177.75</v>
      </c>
      <c r="AE492" s="43">
        <f t="shared" si="62"/>
        <v>118.5</v>
      </c>
      <c r="AF492" s="43">
        <f t="shared" si="62"/>
        <v>118.5</v>
      </c>
      <c r="AG492" s="43">
        <f t="shared" si="63"/>
        <v>118.5</v>
      </c>
      <c r="AH492" s="43"/>
      <c r="AI492" s="26"/>
      <c r="AJ492" s="26"/>
      <c r="AK492" s="26"/>
      <c r="AL492" s="24"/>
      <c r="AM492" s="24"/>
      <c r="AN492" s="24"/>
      <c r="AO492" s="24"/>
      <c r="AP492" s="24"/>
    </row>
    <row r="493" spans="1:42" x14ac:dyDescent="0.25">
      <c r="A493" s="3"/>
      <c r="B493" s="6">
        <v>480</v>
      </c>
      <c r="C493" s="71">
        <f>IFERROR(VLOOKUP($B493,$P$14:$V$514,5,0),"")</f>
        <v>73700</v>
      </c>
      <c r="D493" s="68" t="str">
        <f>IFERROR(VLOOKUP($B493,$P$14:$V$514,4,0),"")</f>
        <v>Radiology</v>
      </c>
      <c r="E493" s="71" t="str">
        <f>IFERROR(VLOOKUP($B493,$P$14:$V$514,6,0),"")</f>
        <v>CT Lower Extremity Unilateral without Contrast</v>
      </c>
      <c r="F493" s="70">
        <f>IFERROR(VLOOKUP($B493,$P$14:$V$514,7,0),"")</f>
        <v>1205</v>
      </c>
      <c r="G493" s="70">
        <f t="shared" si="58"/>
        <v>1205</v>
      </c>
      <c r="H493" s="69">
        <f t="shared" si="59"/>
        <v>1205</v>
      </c>
      <c r="I493" s="69">
        <f>IFERROR(VLOOKUP(B493,$P$14:$AH$514,VLOOKUP(I$11,$M$13:$N$23,2,0),0),"")</f>
        <v>1108.5999999999999</v>
      </c>
      <c r="J493" s="5"/>
      <c r="K493" s="5"/>
      <c r="L493" s="5"/>
      <c r="M493" s="24"/>
      <c r="N493" s="24"/>
      <c r="O493" s="24"/>
      <c r="P493" s="44">
        <f>IFERROR(RANK(Q493,$Q$14:$Q$514,1),"")</f>
        <v>480</v>
      </c>
      <c r="Q493" s="39">
        <f t="shared" si="60"/>
        <v>1.0049300000000001</v>
      </c>
      <c r="R493" s="41"/>
      <c r="S493" s="41" t="s">
        <v>528</v>
      </c>
      <c r="T493" s="41">
        <v>73700</v>
      </c>
      <c r="U493" s="41" t="s">
        <v>494</v>
      </c>
      <c r="V493" s="41">
        <v>1205</v>
      </c>
      <c r="W493" s="42">
        <v>1108.5999999999999</v>
      </c>
      <c r="X493" s="42">
        <v>1024.25</v>
      </c>
      <c r="Y493" s="42">
        <v>1144.75</v>
      </c>
      <c r="Z493" s="42">
        <v>1144.75</v>
      </c>
      <c r="AA493" s="43">
        <f t="shared" si="57"/>
        <v>1024.25</v>
      </c>
      <c r="AB493" s="43">
        <f t="shared" si="62"/>
        <v>1084.5</v>
      </c>
      <c r="AC493" s="43">
        <f t="shared" si="62"/>
        <v>602.5</v>
      </c>
      <c r="AD493" s="43">
        <f t="shared" si="61"/>
        <v>903.75</v>
      </c>
      <c r="AE493" s="43">
        <f t="shared" si="62"/>
        <v>602.5</v>
      </c>
      <c r="AF493" s="43">
        <f t="shared" si="62"/>
        <v>602.5</v>
      </c>
      <c r="AG493" s="43">
        <f t="shared" si="63"/>
        <v>602.5</v>
      </c>
      <c r="AH493" s="43"/>
      <c r="AI493" s="26"/>
      <c r="AJ493" s="26"/>
      <c r="AK493" s="26"/>
      <c r="AL493" s="24"/>
      <c r="AM493" s="24"/>
      <c r="AN493" s="24"/>
      <c r="AO493" s="24"/>
      <c r="AP493" s="24"/>
    </row>
    <row r="494" spans="1:42" x14ac:dyDescent="0.25">
      <c r="A494" s="3"/>
      <c r="B494" s="6">
        <v>481</v>
      </c>
      <c r="C494" s="71">
        <f>IFERROR(VLOOKUP($B494,$P$14:$V$514,5,0),"")</f>
        <v>73700</v>
      </c>
      <c r="D494" s="68" t="str">
        <f>IFERROR(VLOOKUP($B494,$P$14:$V$514,4,0),"")</f>
        <v>Radiology</v>
      </c>
      <c r="E494" s="71" t="str">
        <f>IFERROR(VLOOKUP($B494,$P$14:$V$514,6,0),"")</f>
        <v>CT Lower Extremity Unilateral without Contrast - Radiologist Read</v>
      </c>
      <c r="F494" s="70">
        <f>IFERROR(VLOOKUP($B494,$P$14:$V$514,7,0),"")</f>
        <v>137.75</v>
      </c>
      <c r="G494" s="70">
        <f t="shared" si="58"/>
        <v>137.75</v>
      </c>
      <c r="H494" s="69">
        <f t="shared" si="59"/>
        <v>137.75</v>
      </c>
      <c r="I494" s="69">
        <f>IFERROR(VLOOKUP(B494,$P$14:$AH$514,VLOOKUP(I$11,$M$13:$N$23,2,0),0),"")</f>
        <v>126.73</v>
      </c>
      <c r="J494" s="5"/>
      <c r="K494" s="5"/>
      <c r="L494" s="5"/>
      <c r="M494" s="24"/>
      <c r="N494" s="24"/>
      <c r="O494" s="24"/>
      <c r="P494" s="44">
        <f>IFERROR(RANK(Q494,$Q$14:$Q$514,1),"")</f>
        <v>481</v>
      </c>
      <c r="Q494" s="39">
        <f t="shared" si="60"/>
        <v>1.0049399999999999</v>
      </c>
      <c r="R494" s="41"/>
      <c r="S494" s="41" t="s">
        <v>528</v>
      </c>
      <c r="T494" s="41">
        <v>73700</v>
      </c>
      <c r="U494" s="41" t="s">
        <v>495</v>
      </c>
      <c r="V494" s="41">
        <v>137.75</v>
      </c>
      <c r="W494" s="42">
        <v>126.73</v>
      </c>
      <c r="X494" s="42">
        <v>117.08749999999999</v>
      </c>
      <c r="Y494" s="42">
        <v>130.86249999999998</v>
      </c>
      <c r="Z494" s="42">
        <v>130.86249999999998</v>
      </c>
      <c r="AA494" s="43">
        <f t="shared" si="57"/>
        <v>117.08749999999999</v>
      </c>
      <c r="AB494" s="43">
        <f t="shared" si="62"/>
        <v>123.97500000000001</v>
      </c>
      <c r="AC494" s="43">
        <f t="shared" si="62"/>
        <v>68.875</v>
      </c>
      <c r="AD494" s="43">
        <f t="shared" si="61"/>
        <v>103.3125</v>
      </c>
      <c r="AE494" s="43">
        <f t="shared" si="62"/>
        <v>68.875</v>
      </c>
      <c r="AF494" s="43">
        <f t="shared" si="62"/>
        <v>68.875</v>
      </c>
      <c r="AG494" s="43">
        <f t="shared" si="63"/>
        <v>68.875</v>
      </c>
      <c r="AH494" s="43"/>
      <c r="AI494" s="26"/>
      <c r="AJ494" s="26"/>
      <c r="AK494" s="26"/>
      <c r="AL494" s="24"/>
      <c r="AM494" s="24"/>
      <c r="AN494" s="24"/>
      <c r="AO494" s="24"/>
      <c r="AP494" s="24"/>
    </row>
    <row r="495" spans="1:42" x14ac:dyDescent="0.25">
      <c r="A495" s="3"/>
      <c r="B495" s="6">
        <v>482</v>
      </c>
      <c r="C495" s="71">
        <f>IFERROR(VLOOKUP($B495,$P$14:$V$514,5,0),"")</f>
        <v>73701</v>
      </c>
      <c r="D495" s="68" t="str">
        <f>IFERROR(VLOOKUP($B495,$P$14:$V$514,4,0),"")</f>
        <v>Radiology</v>
      </c>
      <c r="E495" s="71" t="str">
        <f>IFERROR(VLOOKUP($B495,$P$14:$V$514,6,0),"")</f>
        <v>CT Lower Extremity Unilateral with Contrast</v>
      </c>
      <c r="F495" s="70">
        <f>IFERROR(VLOOKUP($B495,$P$14:$V$514,7,0),"")</f>
        <v>1735</v>
      </c>
      <c r="G495" s="70">
        <f t="shared" si="58"/>
        <v>1735</v>
      </c>
      <c r="H495" s="69">
        <f t="shared" si="59"/>
        <v>1735</v>
      </c>
      <c r="I495" s="69">
        <f>IFERROR(VLOOKUP(B495,$P$14:$AH$514,VLOOKUP(I$11,$M$13:$N$23,2,0),0),"")</f>
        <v>1596.2</v>
      </c>
      <c r="J495" s="5"/>
      <c r="K495" s="5"/>
      <c r="L495" s="5"/>
      <c r="M495" s="24"/>
      <c r="N495" s="24"/>
      <c r="O495" s="24"/>
      <c r="P495" s="44">
        <f>IFERROR(RANK(Q495,$Q$14:$Q$514,1),"")</f>
        <v>482</v>
      </c>
      <c r="Q495" s="39">
        <f t="shared" si="60"/>
        <v>1.00495</v>
      </c>
      <c r="R495" s="41"/>
      <c r="S495" s="41" t="s">
        <v>528</v>
      </c>
      <c r="T495" s="41">
        <v>73701</v>
      </c>
      <c r="U495" s="41" t="s">
        <v>496</v>
      </c>
      <c r="V495" s="41">
        <v>1735</v>
      </c>
      <c r="W495" s="42">
        <v>1596.2</v>
      </c>
      <c r="X495" s="42">
        <v>1474.75</v>
      </c>
      <c r="Y495" s="42">
        <v>1648.25</v>
      </c>
      <c r="Z495" s="42">
        <v>1648.25</v>
      </c>
      <c r="AA495" s="43">
        <f t="shared" si="57"/>
        <v>1474.75</v>
      </c>
      <c r="AB495" s="43">
        <f t="shared" si="62"/>
        <v>1561.5</v>
      </c>
      <c r="AC495" s="43">
        <f t="shared" si="62"/>
        <v>867.5</v>
      </c>
      <c r="AD495" s="43">
        <f t="shared" si="61"/>
        <v>1301.25</v>
      </c>
      <c r="AE495" s="43">
        <f t="shared" si="62"/>
        <v>867.5</v>
      </c>
      <c r="AF495" s="43">
        <f t="shared" si="62"/>
        <v>867.5</v>
      </c>
      <c r="AG495" s="43">
        <f t="shared" si="63"/>
        <v>867.5</v>
      </c>
      <c r="AH495" s="43"/>
      <c r="AI495" s="26"/>
      <c r="AJ495" s="26"/>
      <c r="AK495" s="26"/>
      <c r="AL495" s="24"/>
      <c r="AM495" s="24"/>
      <c r="AN495" s="24"/>
      <c r="AO495" s="24"/>
      <c r="AP495" s="24"/>
    </row>
    <row r="496" spans="1:42" x14ac:dyDescent="0.25">
      <c r="A496" s="3"/>
      <c r="B496" s="6">
        <v>483</v>
      </c>
      <c r="C496" s="71">
        <f>IFERROR(VLOOKUP($B496,$P$14:$V$514,5,0),"")</f>
        <v>73701</v>
      </c>
      <c r="D496" s="68" t="str">
        <f>IFERROR(VLOOKUP($B496,$P$14:$V$514,4,0),"")</f>
        <v>Radiology</v>
      </c>
      <c r="E496" s="71" t="str">
        <f>IFERROR(VLOOKUP($B496,$P$14:$V$514,6,0),"")</f>
        <v>CT Lower Extremity Unilateral with Contrast - Radiologist Read</v>
      </c>
      <c r="F496" s="70">
        <f>IFERROR(VLOOKUP($B496,$P$14:$V$514,7,0),"")</f>
        <v>159.80000000000001</v>
      </c>
      <c r="G496" s="70">
        <f t="shared" si="58"/>
        <v>159.80000000000001</v>
      </c>
      <c r="H496" s="69">
        <f t="shared" si="59"/>
        <v>159.80000000000001</v>
      </c>
      <c r="I496" s="69">
        <f>IFERROR(VLOOKUP(B496,$P$14:$AH$514,VLOOKUP(I$11,$M$13:$N$23,2,0),0),"")</f>
        <v>147.02000000000001</v>
      </c>
      <c r="J496" s="5"/>
      <c r="K496" s="5"/>
      <c r="L496" s="5"/>
      <c r="M496" s="24"/>
      <c r="N496" s="24"/>
      <c r="O496" s="24"/>
      <c r="P496" s="44">
        <f>IFERROR(RANK(Q496,$Q$14:$Q$514,1),"")</f>
        <v>483</v>
      </c>
      <c r="Q496" s="39">
        <f t="shared" si="60"/>
        <v>1.0049600000000001</v>
      </c>
      <c r="R496" s="41"/>
      <c r="S496" s="41" t="s">
        <v>528</v>
      </c>
      <c r="T496" s="41">
        <v>73701</v>
      </c>
      <c r="U496" s="41" t="s">
        <v>497</v>
      </c>
      <c r="V496" s="41">
        <v>159.80000000000001</v>
      </c>
      <c r="W496" s="42">
        <v>147.02000000000001</v>
      </c>
      <c r="X496" s="42">
        <v>135.83000000000001</v>
      </c>
      <c r="Y496" s="42">
        <v>151.81</v>
      </c>
      <c r="Z496" s="42">
        <v>151.81</v>
      </c>
      <c r="AA496" s="43">
        <f t="shared" si="57"/>
        <v>135.83000000000001</v>
      </c>
      <c r="AB496" s="43">
        <f t="shared" si="62"/>
        <v>143.82000000000002</v>
      </c>
      <c r="AC496" s="43">
        <f t="shared" si="62"/>
        <v>79.900000000000006</v>
      </c>
      <c r="AD496" s="43">
        <f t="shared" si="61"/>
        <v>119.85000000000001</v>
      </c>
      <c r="AE496" s="43">
        <f t="shared" si="62"/>
        <v>79.900000000000006</v>
      </c>
      <c r="AF496" s="43">
        <f t="shared" si="62"/>
        <v>79.900000000000006</v>
      </c>
      <c r="AG496" s="43">
        <f t="shared" si="63"/>
        <v>79.900000000000006</v>
      </c>
      <c r="AH496" s="43"/>
      <c r="AI496" s="26"/>
      <c r="AJ496" s="26"/>
      <c r="AK496" s="26"/>
      <c r="AL496" s="24"/>
      <c r="AM496" s="24"/>
      <c r="AN496" s="24"/>
      <c r="AO496" s="24"/>
      <c r="AP496" s="24"/>
    </row>
    <row r="497" spans="1:42" x14ac:dyDescent="0.25">
      <c r="A497" s="3"/>
      <c r="B497" s="6">
        <v>484</v>
      </c>
      <c r="C497" s="71">
        <f>IFERROR(VLOOKUP($B497,$P$14:$V$514,5,0),"")</f>
        <v>73702</v>
      </c>
      <c r="D497" s="68" t="str">
        <f>IFERROR(VLOOKUP($B497,$P$14:$V$514,4,0),"")</f>
        <v>Radiology</v>
      </c>
      <c r="E497" s="71" t="str">
        <f>IFERROR(VLOOKUP($B497,$P$14:$V$514,6,0),"")</f>
        <v>CT Lower Extremity Unilateral with and without Contrast</v>
      </c>
      <c r="F497" s="70">
        <f>IFERROR(VLOOKUP($B497,$P$14:$V$514,7,0),"")</f>
        <v>2136</v>
      </c>
      <c r="G497" s="70">
        <f t="shared" si="58"/>
        <v>2136</v>
      </c>
      <c r="H497" s="69">
        <f t="shared" si="59"/>
        <v>2136</v>
      </c>
      <c r="I497" s="69">
        <f>IFERROR(VLOOKUP(B497,$P$14:$AH$514,VLOOKUP(I$11,$M$13:$N$23,2,0),0),"")</f>
        <v>1965.12</v>
      </c>
      <c r="J497" s="5"/>
      <c r="K497" s="5"/>
      <c r="L497" s="5"/>
      <c r="M497" s="24"/>
      <c r="N497" s="24"/>
      <c r="O497" s="24"/>
      <c r="P497" s="44">
        <f>IFERROR(RANK(Q497,$Q$14:$Q$514,1),"")</f>
        <v>484</v>
      </c>
      <c r="Q497" s="39">
        <f t="shared" si="60"/>
        <v>1.0049699999999999</v>
      </c>
      <c r="R497" s="41"/>
      <c r="S497" s="41" t="s">
        <v>528</v>
      </c>
      <c r="T497" s="41">
        <v>73702</v>
      </c>
      <c r="U497" s="41" t="s">
        <v>498</v>
      </c>
      <c r="V497" s="41">
        <v>2136</v>
      </c>
      <c r="W497" s="42">
        <v>1965.12</v>
      </c>
      <c r="X497" s="42">
        <v>1815.6</v>
      </c>
      <c r="Y497" s="42">
        <v>2029.1999999999998</v>
      </c>
      <c r="Z497" s="42">
        <v>2029.1999999999998</v>
      </c>
      <c r="AA497" s="43">
        <f t="shared" ref="AA497:AA514" si="64">$V497*AA$11</f>
        <v>1815.6</v>
      </c>
      <c r="AB497" s="43">
        <f t="shared" si="62"/>
        <v>1922.4</v>
      </c>
      <c r="AC497" s="43">
        <f t="shared" si="62"/>
        <v>1068</v>
      </c>
      <c r="AD497" s="43">
        <f t="shared" si="61"/>
        <v>1602</v>
      </c>
      <c r="AE497" s="43">
        <f t="shared" si="62"/>
        <v>1068</v>
      </c>
      <c r="AF497" s="43">
        <f t="shared" si="62"/>
        <v>1068</v>
      </c>
      <c r="AG497" s="43">
        <f t="shared" si="63"/>
        <v>1068</v>
      </c>
      <c r="AH497" s="43"/>
      <c r="AI497" s="26"/>
      <c r="AJ497" s="26"/>
      <c r="AK497" s="26"/>
      <c r="AL497" s="24"/>
      <c r="AM497" s="24"/>
      <c r="AN497" s="24"/>
      <c r="AO497" s="24"/>
      <c r="AP497" s="24"/>
    </row>
    <row r="498" spans="1:42" x14ac:dyDescent="0.25">
      <c r="A498" s="3"/>
      <c r="B498" s="6">
        <v>485</v>
      </c>
      <c r="C498" s="71">
        <f>IFERROR(VLOOKUP($B498,$P$14:$V$514,5,0),"")</f>
        <v>73702</v>
      </c>
      <c r="D498" s="68" t="str">
        <f>IFERROR(VLOOKUP($B498,$P$14:$V$514,4,0),"")</f>
        <v>Radiology</v>
      </c>
      <c r="E498" s="71" t="str">
        <f>IFERROR(VLOOKUP($B498,$P$14:$V$514,6,0),"")</f>
        <v>CT Lower Extremity Unilateral with and without Contrast - Radiologist Read</v>
      </c>
      <c r="F498" s="70">
        <f>IFERROR(VLOOKUP($B498,$P$14:$V$514,7,0),"")</f>
        <v>198.45</v>
      </c>
      <c r="G498" s="70">
        <f t="shared" si="58"/>
        <v>198.45</v>
      </c>
      <c r="H498" s="69">
        <f t="shared" si="59"/>
        <v>198.45</v>
      </c>
      <c r="I498" s="69">
        <f>IFERROR(VLOOKUP(B498,$P$14:$AH$514,VLOOKUP(I$11,$M$13:$N$23,2,0),0),"")</f>
        <v>182.57</v>
      </c>
      <c r="J498" s="5"/>
      <c r="K498" s="5"/>
      <c r="L498" s="5"/>
      <c r="M498" s="24"/>
      <c r="N498" s="24"/>
      <c r="O498" s="24"/>
      <c r="P498" s="44">
        <f>IFERROR(RANK(Q498,$Q$14:$Q$514,1),"")</f>
        <v>485</v>
      </c>
      <c r="Q498" s="39">
        <f t="shared" si="60"/>
        <v>1.00498</v>
      </c>
      <c r="R498" s="41"/>
      <c r="S498" s="41" t="s">
        <v>528</v>
      </c>
      <c r="T498" s="41">
        <v>73702</v>
      </c>
      <c r="U498" s="41" t="s">
        <v>499</v>
      </c>
      <c r="V498" s="41">
        <v>198.45</v>
      </c>
      <c r="W498" s="42">
        <v>182.57</v>
      </c>
      <c r="X498" s="42">
        <v>168.68249999999998</v>
      </c>
      <c r="Y498" s="42">
        <v>188.52749999999997</v>
      </c>
      <c r="Z498" s="42">
        <v>188.52749999999997</v>
      </c>
      <c r="AA498" s="43">
        <f t="shared" si="64"/>
        <v>168.68249999999998</v>
      </c>
      <c r="AB498" s="43">
        <f t="shared" si="62"/>
        <v>178.60499999999999</v>
      </c>
      <c r="AC498" s="43">
        <f t="shared" si="62"/>
        <v>99.224999999999994</v>
      </c>
      <c r="AD498" s="43">
        <f t="shared" si="61"/>
        <v>148.83749999999998</v>
      </c>
      <c r="AE498" s="43">
        <f t="shared" si="62"/>
        <v>99.224999999999994</v>
      </c>
      <c r="AF498" s="43">
        <f t="shared" si="62"/>
        <v>99.224999999999994</v>
      </c>
      <c r="AG498" s="43">
        <f t="shared" si="63"/>
        <v>99.224999999999994</v>
      </c>
      <c r="AH498" s="43"/>
      <c r="AI498" s="26"/>
      <c r="AJ498" s="26"/>
      <c r="AK498" s="26"/>
      <c r="AL498" s="24"/>
      <c r="AM498" s="24"/>
      <c r="AN498" s="24"/>
      <c r="AO498" s="24"/>
      <c r="AP498" s="24"/>
    </row>
    <row r="499" spans="1:42" x14ac:dyDescent="0.25">
      <c r="A499" s="3"/>
      <c r="B499" s="6">
        <v>486</v>
      </c>
      <c r="C499" s="71">
        <f>IFERROR(VLOOKUP($B499,$P$14:$V$514,5,0),"")</f>
        <v>74150</v>
      </c>
      <c r="D499" s="68" t="str">
        <f>IFERROR(VLOOKUP($B499,$P$14:$V$514,4,0),"")</f>
        <v>Radiology</v>
      </c>
      <c r="E499" s="71" t="str">
        <f>IFERROR(VLOOKUP($B499,$P$14:$V$514,6,0),"")</f>
        <v>CT Adbomen without Contrast</v>
      </c>
      <c r="F499" s="70">
        <f>IFERROR(VLOOKUP($B499,$P$14:$V$514,7,0),"")</f>
        <v>1244</v>
      </c>
      <c r="G499" s="70">
        <f t="shared" si="58"/>
        <v>1244</v>
      </c>
      <c r="H499" s="69">
        <f t="shared" si="59"/>
        <v>1244</v>
      </c>
      <c r="I499" s="69">
        <f>IFERROR(VLOOKUP(B499,$P$14:$AH$514,VLOOKUP(I$11,$M$13:$N$23,2,0),0),"")</f>
        <v>1144.48</v>
      </c>
      <c r="J499" s="5"/>
      <c r="K499" s="5"/>
      <c r="L499" s="5"/>
      <c r="M499" s="24"/>
      <c r="N499" s="24"/>
      <c r="O499" s="24"/>
      <c r="P499" s="44">
        <f>IFERROR(RANK(Q499,$Q$14:$Q$514,1),"")</f>
        <v>486</v>
      </c>
      <c r="Q499" s="39">
        <f t="shared" si="60"/>
        <v>1.00499</v>
      </c>
      <c r="R499" s="41"/>
      <c r="S499" s="41" t="s">
        <v>528</v>
      </c>
      <c r="T499" s="41">
        <v>74150</v>
      </c>
      <c r="U499" s="41" t="s">
        <v>500</v>
      </c>
      <c r="V499" s="41">
        <v>1244</v>
      </c>
      <c r="W499" s="42">
        <v>1144.48</v>
      </c>
      <c r="X499" s="42">
        <v>1057.3999999999999</v>
      </c>
      <c r="Y499" s="42">
        <v>1181.8</v>
      </c>
      <c r="Z499" s="42">
        <v>1181.8</v>
      </c>
      <c r="AA499" s="43">
        <f t="shared" si="64"/>
        <v>1057.3999999999999</v>
      </c>
      <c r="AB499" s="43">
        <f t="shared" si="62"/>
        <v>1119.6000000000001</v>
      </c>
      <c r="AC499" s="43">
        <f t="shared" si="62"/>
        <v>622</v>
      </c>
      <c r="AD499" s="43">
        <f t="shared" si="61"/>
        <v>933</v>
      </c>
      <c r="AE499" s="43">
        <f t="shared" si="62"/>
        <v>622</v>
      </c>
      <c r="AF499" s="43">
        <f t="shared" si="62"/>
        <v>622</v>
      </c>
      <c r="AG499" s="43">
        <f t="shared" si="63"/>
        <v>622</v>
      </c>
      <c r="AH499" s="43"/>
      <c r="AI499" s="26"/>
      <c r="AJ499" s="26"/>
      <c r="AK499" s="26"/>
      <c r="AL499" s="24"/>
      <c r="AM499" s="24"/>
      <c r="AN499" s="24"/>
      <c r="AO499" s="24"/>
      <c r="AP499" s="24"/>
    </row>
    <row r="500" spans="1:42" x14ac:dyDescent="0.25">
      <c r="A500" s="3"/>
      <c r="B500" s="6">
        <v>487</v>
      </c>
      <c r="C500" s="71">
        <f>IFERROR(VLOOKUP($B500,$P$14:$V$514,5,0),"")</f>
        <v>74150</v>
      </c>
      <c r="D500" s="68" t="str">
        <f>IFERROR(VLOOKUP($B500,$P$14:$V$514,4,0),"")</f>
        <v>Radiology</v>
      </c>
      <c r="E500" s="71" t="str">
        <f>IFERROR(VLOOKUP($B500,$P$14:$V$514,6,0),"")</f>
        <v>CT Adbomen without Contrast - Radiologist Read</v>
      </c>
      <c r="F500" s="70">
        <f>IFERROR(VLOOKUP($B500,$P$14:$V$514,7,0),"")</f>
        <v>165.4</v>
      </c>
      <c r="G500" s="70">
        <f t="shared" si="58"/>
        <v>165.4</v>
      </c>
      <c r="H500" s="69">
        <f t="shared" si="59"/>
        <v>165.4</v>
      </c>
      <c r="I500" s="69">
        <f>IFERROR(VLOOKUP(B500,$P$14:$AH$514,VLOOKUP(I$11,$M$13:$N$23,2,0),0),"")</f>
        <v>152.16999999999999</v>
      </c>
      <c r="J500" s="5"/>
      <c r="K500" s="5"/>
      <c r="L500" s="5"/>
      <c r="M500" s="24"/>
      <c r="N500" s="24"/>
      <c r="O500" s="24"/>
      <c r="P500" s="44">
        <f>IFERROR(RANK(Q500,$Q$14:$Q$514,1),"")</f>
        <v>487</v>
      </c>
      <c r="Q500" s="39">
        <f t="shared" si="60"/>
        <v>1.0049999999999999</v>
      </c>
      <c r="R500" s="41"/>
      <c r="S500" s="41" t="s">
        <v>528</v>
      </c>
      <c r="T500" s="41">
        <v>74150</v>
      </c>
      <c r="U500" s="41" t="s">
        <v>501</v>
      </c>
      <c r="V500" s="41">
        <v>165.4</v>
      </c>
      <c r="W500" s="42">
        <v>152.16999999999999</v>
      </c>
      <c r="X500" s="42">
        <v>140.59</v>
      </c>
      <c r="Y500" s="42">
        <v>157.13</v>
      </c>
      <c r="Z500" s="42">
        <v>157.13</v>
      </c>
      <c r="AA500" s="43">
        <f t="shared" si="64"/>
        <v>140.59</v>
      </c>
      <c r="AB500" s="43">
        <f t="shared" si="62"/>
        <v>148.86000000000001</v>
      </c>
      <c r="AC500" s="43">
        <f t="shared" si="62"/>
        <v>82.7</v>
      </c>
      <c r="AD500" s="43">
        <f t="shared" si="61"/>
        <v>124.05000000000001</v>
      </c>
      <c r="AE500" s="43">
        <f t="shared" si="62"/>
        <v>82.7</v>
      </c>
      <c r="AF500" s="43">
        <f t="shared" si="62"/>
        <v>82.7</v>
      </c>
      <c r="AG500" s="43">
        <f t="shared" si="63"/>
        <v>82.7</v>
      </c>
      <c r="AH500" s="43"/>
      <c r="AI500" s="26"/>
      <c r="AJ500" s="26"/>
      <c r="AK500" s="26"/>
      <c r="AL500" s="24"/>
      <c r="AM500" s="24"/>
      <c r="AN500" s="24"/>
      <c r="AO500" s="24"/>
      <c r="AP500" s="24"/>
    </row>
    <row r="501" spans="1:42" x14ac:dyDescent="0.25">
      <c r="A501" s="3"/>
      <c r="B501" s="6">
        <v>488</v>
      </c>
      <c r="C501" s="71">
        <f>IFERROR(VLOOKUP($B501,$P$14:$V$514,5,0),"")</f>
        <v>74160</v>
      </c>
      <c r="D501" s="68" t="str">
        <f>IFERROR(VLOOKUP($B501,$P$14:$V$514,4,0),"")</f>
        <v>Radiology</v>
      </c>
      <c r="E501" s="71" t="str">
        <f>IFERROR(VLOOKUP($B501,$P$14:$V$514,6,0),"")</f>
        <v>CT Abdomen with Contrast</v>
      </c>
      <c r="F501" s="70">
        <f>IFERROR(VLOOKUP($B501,$P$14:$V$514,7,0),"")</f>
        <v>1532</v>
      </c>
      <c r="G501" s="70">
        <f t="shared" si="58"/>
        <v>1532</v>
      </c>
      <c r="H501" s="69">
        <f t="shared" si="59"/>
        <v>1532</v>
      </c>
      <c r="I501" s="69">
        <f>IFERROR(VLOOKUP(B501,$P$14:$AH$514,VLOOKUP(I$11,$M$13:$N$23,2,0),0),"")</f>
        <v>1409.44</v>
      </c>
      <c r="J501" s="5"/>
      <c r="K501" s="5"/>
      <c r="L501" s="5"/>
      <c r="M501" s="24"/>
      <c r="N501" s="24"/>
      <c r="O501" s="24"/>
      <c r="P501" s="44">
        <f>IFERROR(RANK(Q501,$Q$14:$Q$514,1),"")</f>
        <v>488</v>
      </c>
      <c r="Q501" s="39">
        <f t="shared" si="60"/>
        <v>1.00501</v>
      </c>
      <c r="R501" s="41"/>
      <c r="S501" s="41" t="s">
        <v>528</v>
      </c>
      <c r="T501" s="41">
        <v>74160</v>
      </c>
      <c r="U501" s="41" t="s">
        <v>502</v>
      </c>
      <c r="V501" s="41">
        <v>1532</v>
      </c>
      <c r="W501" s="42">
        <v>1409.44</v>
      </c>
      <c r="X501" s="42">
        <v>1302.2</v>
      </c>
      <c r="Y501" s="42">
        <v>1455.3999999999999</v>
      </c>
      <c r="Z501" s="42">
        <v>1455.3999999999999</v>
      </c>
      <c r="AA501" s="43">
        <f t="shared" si="64"/>
        <v>1302.2</v>
      </c>
      <c r="AB501" s="43">
        <f t="shared" si="62"/>
        <v>1378.8</v>
      </c>
      <c r="AC501" s="43">
        <f t="shared" si="62"/>
        <v>766</v>
      </c>
      <c r="AD501" s="43">
        <f t="shared" si="61"/>
        <v>1149</v>
      </c>
      <c r="AE501" s="43">
        <f t="shared" si="62"/>
        <v>766</v>
      </c>
      <c r="AF501" s="43">
        <f t="shared" si="62"/>
        <v>766</v>
      </c>
      <c r="AG501" s="43">
        <f t="shared" si="63"/>
        <v>766</v>
      </c>
      <c r="AH501" s="43"/>
      <c r="AI501" s="26"/>
      <c r="AJ501" s="26"/>
      <c r="AK501" s="26"/>
      <c r="AL501" s="24"/>
      <c r="AM501" s="24"/>
      <c r="AN501" s="24"/>
      <c r="AO501" s="24"/>
      <c r="AP501" s="24"/>
    </row>
    <row r="502" spans="1:42" x14ac:dyDescent="0.25">
      <c r="A502" s="3"/>
      <c r="B502" s="6">
        <v>489</v>
      </c>
      <c r="C502" s="71">
        <f>IFERROR(VLOOKUP($B502,$P$14:$V$514,5,0),"")</f>
        <v>74160</v>
      </c>
      <c r="D502" s="68" t="str">
        <f>IFERROR(VLOOKUP($B502,$P$14:$V$514,4,0),"")</f>
        <v>Radiology</v>
      </c>
      <c r="E502" s="71" t="str">
        <f>IFERROR(VLOOKUP($B502,$P$14:$V$514,6,0),"")</f>
        <v>CT Abdomen with Contrast - Radiologist Read</v>
      </c>
      <c r="F502" s="70">
        <f>IFERROR(VLOOKUP($B502,$P$14:$V$514,7,0),"")</f>
        <v>192.9</v>
      </c>
      <c r="G502" s="70">
        <f t="shared" si="58"/>
        <v>192.9</v>
      </c>
      <c r="H502" s="69">
        <f t="shared" si="59"/>
        <v>192.9</v>
      </c>
      <c r="I502" s="69">
        <f>IFERROR(VLOOKUP(B502,$P$14:$AH$514,VLOOKUP(I$11,$M$13:$N$23,2,0),0),"")</f>
        <v>177.47</v>
      </c>
      <c r="J502" s="5"/>
      <c r="K502" s="5"/>
      <c r="L502" s="5"/>
      <c r="M502" s="24"/>
      <c r="N502" s="24"/>
      <c r="O502" s="24"/>
      <c r="P502" s="44">
        <f>IFERROR(RANK(Q502,$Q$14:$Q$514,1),"")</f>
        <v>489</v>
      </c>
      <c r="Q502" s="39">
        <f t="shared" si="60"/>
        <v>1.00502</v>
      </c>
      <c r="R502" s="41"/>
      <c r="S502" s="41" t="s">
        <v>528</v>
      </c>
      <c r="T502" s="41">
        <v>74160</v>
      </c>
      <c r="U502" s="41" t="s">
        <v>503</v>
      </c>
      <c r="V502" s="41">
        <v>192.9</v>
      </c>
      <c r="W502" s="42">
        <v>177.47</v>
      </c>
      <c r="X502" s="42">
        <v>163.965</v>
      </c>
      <c r="Y502" s="42">
        <v>183.255</v>
      </c>
      <c r="Z502" s="42">
        <v>183.255</v>
      </c>
      <c r="AA502" s="43">
        <f t="shared" si="64"/>
        <v>163.965</v>
      </c>
      <c r="AB502" s="43">
        <f t="shared" si="62"/>
        <v>173.61</v>
      </c>
      <c r="AC502" s="43">
        <f t="shared" si="62"/>
        <v>96.45</v>
      </c>
      <c r="AD502" s="43">
        <f t="shared" si="61"/>
        <v>144.67500000000001</v>
      </c>
      <c r="AE502" s="43">
        <f t="shared" si="62"/>
        <v>96.45</v>
      </c>
      <c r="AF502" s="43">
        <f t="shared" si="62"/>
        <v>96.45</v>
      </c>
      <c r="AG502" s="43">
        <f t="shared" si="63"/>
        <v>96.45</v>
      </c>
      <c r="AH502" s="43"/>
      <c r="AI502" s="26"/>
      <c r="AJ502" s="26"/>
      <c r="AK502" s="26"/>
      <c r="AL502" s="24"/>
      <c r="AM502" s="24"/>
      <c r="AN502" s="24"/>
      <c r="AO502" s="24"/>
      <c r="AP502" s="24"/>
    </row>
    <row r="503" spans="1:42" x14ac:dyDescent="0.25">
      <c r="A503" s="3"/>
      <c r="B503" s="6">
        <v>490</v>
      </c>
      <c r="C503" s="71">
        <f>IFERROR(VLOOKUP($B503,$P$14:$V$514,5,0),"")</f>
        <v>74170</v>
      </c>
      <c r="D503" s="68" t="str">
        <f>IFERROR(VLOOKUP($B503,$P$14:$V$514,4,0),"")</f>
        <v>Radiology</v>
      </c>
      <c r="E503" s="71" t="str">
        <f>IFERROR(VLOOKUP($B503,$P$14:$V$514,6,0),"")</f>
        <v>CT Abdomen with and without Contrast</v>
      </c>
      <c r="F503" s="70">
        <f>IFERROR(VLOOKUP($B503,$P$14:$V$514,7,0),"")</f>
        <v>1656</v>
      </c>
      <c r="G503" s="70">
        <f t="shared" si="58"/>
        <v>1656</v>
      </c>
      <c r="H503" s="69">
        <f t="shared" si="59"/>
        <v>1656</v>
      </c>
      <c r="I503" s="69">
        <f>IFERROR(VLOOKUP(B503,$P$14:$AH$514,VLOOKUP(I$11,$M$13:$N$23,2,0),0),"")</f>
        <v>1523.52</v>
      </c>
      <c r="J503" s="5"/>
      <c r="K503" s="5"/>
      <c r="L503" s="5"/>
      <c r="M503" s="24"/>
      <c r="N503" s="24"/>
      <c r="O503" s="24"/>
      <c r="P503" s="44">
        <f>IFERROR(RANK(Q503,$Q$14:$Q$514,1),"")</f>
        <v>490</v>
      </c>
      <c r="Q503" s="39">
        <f t="shared" si="60"/>
        <v>1.0050300000000001</v>
      </c>
      <c r="R503" s="41"/>
      <c r="S503" s="41" t="s">
        <v>528</v>
      </c>
      <c r="T503" s="41">
        <v>74170</v>
      </c>
      <c r="U503" s="41" t="s">
        <v>504</v>
      </c>
      <c r="V503" s="41">
        <v>1656</v>
      </c>
      <c r="W503" s="42">
        <v>1523.52</v>
      </c>
      <c r="X503" s="42">
        <v>1407.6</v>
      </c>
      <c r="Y503" s="42">
        <v>1573.1999999999998</v>
      </c>
      <c r="Z503" s="42">
        <v>1573.1999999999998</v>
      </c>
      <c r="AA503" s="43">
        <f t="shared" si="64"/>
        <v>1407.6</v>
      </c>
      <c r="AB503" s="43">
        <f t="shared" si="62"/>
        <v>1490.4</v>
      </c>
      <c r="AC503" s="43">
        <f t="shared" si="62"/>
        <v>828</v>
      </c>
      <c r="AD503" s="43">
        <f t="shared" si="61"/>
        <v>1242</v>
      </c>
      <c r="AE503" s="43">
        <f t="shared" si="62"/>
        <v>828</v>
      </c>
      <c r="AF503" s="43">
        <f t="shared" si="62"/>
        <v>828</v>
      </c>
      <c r="AG503" s="43">
        <f t="shared" si="63"/>
        <v>828</v>
      </c>
      <c r="AH503" s="43"/>
      <c r="AI503" s="26"/>
      <c r="AJ503" s="26"/>
      <c r="AK503" s="26"/>
      <c r="AL503" s="24"/>
      <c r="AM503" s="24"/>
      <c r="AN503" s="24"/>
      <c r="AO503" s="24"/>
      <c r="AP503" s="24"/>
    </row>
    <row r="504" spans="1:42" x14ac:dyDescent="0.25">
      <c r="A504" s="3"/>
      <c r="B504" s="6">
        <v>491</v>
      </c>
      <c r="C504" s="71">
        <f>IFERROR(VLOOKUP($B504,$P$14:$V$514,5,0),"")</f>
        <v>74170</v>
      </c>
      <c r="D504" s="68" t="str">
        <f>IFERROR(VLOOKUP($B504,$P$14:$V$514,4,0),"")</f>
        <v>Radiology</v>
      </c>
      <c r="E504" s="71" t="str">
        <f>IFERROR(VLOOKUP($B504,$P$14:$V$514,6,0),"")</f>
        <v>CT Abdomen with and without Contrast - Radiologist Read</v>
      </c>
      <c r="F504" s="70">
        <f>IFERROR(VLOOKUP($B504,$P$14:$V$514,7,0),"")</f>
        <v>242.55</v>
      </c>
      <c r="G504" s="70">
        <f t="shared" si="58"/>
        <v>242.55</v>
      </c>
      <c r="H504" s="69">
        <f t="shared" si="59"/>
        <v>242.55</v>
      </c>
      <c r="I504" s="69">
        <f>IFERROR(VLOOKUP(B504,$P$14:$AH$514,VLOOKUP(I$11,$M$13:$N$23,2,0),0),"")</f>
        <v>223.15</v>
      </c>
      <c r="J504" s="5"/>
      <c r="K504" s="5"/>
      <c r="L504" s="5"/>
      <c r="M504" s="24"/>
      <c r="N504" s="24"/>
      <c r="O504" s="24"/>
      <c r="P504" s="44">
        <f>IFERROR(RANK(Q504,$Q$14:$Q$514,1),"")</f>
        <v>491</v>
      </c>
      <c r="Q504" s="39">
        <f t="shared" si="60"/>
        <v>1.0050399999999999</v>
      </c>
      <c r="R504" s="41"/>
      <c r="S504" s="41" t="s">
        <v>528</v>
      </c>
      <c r="T504" s="41">
        <v>74170</v>
      </c>
      <c r="U504" s="41" t="s">
        <v>505</v>
      </c>
      <c r="V504" s="41">
        <v>242.55</v>
      </c>
      <c r="W504" s="42">
        <v>223.15</v>
      </c>
      <c r="X504" s="42">
        <v>206.16750000000002</v>
      </c>
      <c r="Y504" s="42">
        <v>230.42250000000001</v>
      </c>
      <c r="Z504" s="42">
        <v>230.42250000000001</v>
      </c>
      <c r="AA504" s="43">
        <f t="shared" si="64"/>
        <v>206.16750000000002</v>
      </c>
      <c r="AB504" s="43">
        <f t="shared" si="62"/>
        <v>218.29500000000002</v>
      </c>
      <c r="AC504" s="43">
        <f t="shared" si="62"/>
        <v>121.27500000000001</v>
      </c>
      <c r="AD504" s="43">
        <f t="shared" si="61"/>
        <v>181.91250000000002</v>
      </c>
      <c r="AE504" s="43">
        <f t="shared" si="62"/>
        <v>121.27500000000001</v>
      </c>
      <c r="AF504" s="43">
        <f t="shared" si="62"/>
        <v>121.27500000000001</v>
      </c>
      <c r="AG504" s="43">
        <f t="shared" si="63"/>
        <v>121.27500000000001</v>
      </c>
      <c r="AH504" s="43"/>
      <c r="AI504" s="26"/>
      <c r="AJ504" s="26"/>
      <c r="AK504" s="26"/>
      <c r="AL504" s="24"/>
      <c r="AM504" s="24"/>
      <c r="AN504" s="24"/>
      <c r="AO504" s="24"/>
      <c r="AP504" s="24"/>
    </row>
    <row r="505" spans="1:42" x14ac:dyDescent="0.25">
      <c r="A505" s="3"/>
      <c r="B505" s="6">
        <v>492</v>
      </c>
      <c r="C505" s="71">
        <f>IFERROR(VLOOKUP($B505,$P$14:$V$514,5,0),"")</f>
        <v>71250</v>
      </c>
      <c r="D505" s="68" t="str">
        <f>IFERROR(VLOOKUP($B505,$P$14:$V$514,4,0),"")</f>
        <v>Radiology</v>
      </c>
      <c r="E505" s="71" t="str">
        <f>IFERROR(VLOOKUP($B505,$P$14:$V$514,6,0),"")</f>
        <v>CT Chest without Contrast</v>
      </c>
      <c r="F505" s="70">
        <f>IFERROR(VLOOKUP($B505,$P$14:$V$514,7,0),"")</f>
        <v>1305</v>
      </c>
      <c r="G505" s="70">
        <f t="shared" si="58"/>
        <v>1305</v>
      </c>
      <c r="H505" s="69">
        <f t="shared" si="59"/>
        <v>1305</v>
      </c>
      <c r="I505" s="69">
        <f>IFERROR(VLOOKUP(B505,$P$14:$AH$514,VLOOKUP(I$11,$M$13:$N$23,2,0),0),"")</f>
        <v>1200.5999999999999</v>
      </c>
      <c r="J505" s="5"/>
      <c r="K505" s="5"/>
      <c r="L505" s="5"/>
      <c r="M505" s="24"/>
      <c r="N505" s="24"/>
      <c r="O505" s="24"/>
      <c r="P505" s="44">
        <f>IFERROR(RANK(Q505,$Q$14:$Q$514,1),"")</f>
        <v>492</v>
      </c>
      <c r="Q505" s="39">
        <f t="shared" si="60"/>
        <v>1.00505</v>
      </c>
      <c r="R505" s="41"/>
      <c r="S505" s="41" t="s">
        <v>528</v>
      </c>
      <c r="T505" s="41">
        <v>71250</v>
      </c>
      <c r="U505" s="41" t="s">
        <v>506</v>
      </c>
      <c r="V505" s="41">
        <v>1305</v>
      </c>
      <c r="W505" s="42">
        <v>1200.5999999999999</v>
      </c>
      <c r="X505" s="42">
        <v>1109.25</v>
      </c>
      <c r="Y505" s="42">
        <v>1239.75</v>
      </c>
      <c r="Z505" s="42">
        <v>1239.75</v>
      </c>
      <c r="AA505" s="43">
        <f t="shared" si="64"/>
        <v>1109.25</v>
      </c>
      <c r="AB505" s="43">
        <f t="shared" si="62"/>
        <v>1174.5</v>
      </c>
      <c r="AC505" s="43">
        <f t="shared" si="62"/>
        <v>652.5</v>
      </c>
      <c r="AD505" s="43">
        <f t="shared" si="61"/>
        <v>978.75</v>
      </c>
      <c r="AE505" s="43">
        <f t="shared" si="62"/>
        <v>652.5</v>
      </c>
      <c r="AF505" s="43">
        <f t="shared" si="62"/>
        <v>652.5</v>
      </c>
      <c r="AG505" s="43">
        <f t="shared" si="63"/>
        <v>652.5</v>
      </c>
      <c r="AH505" s="43"/>
      <c r="AI505" s="26"/>
      <c r="AJ505" s="26"/>
      <c r="AK505" s="26"/>
      <c r="AL505" s="24"/>
      <c r="AM505" s="24"/>
      <c r="AN505" s="24"/>
      <c r="AO505" s="24"/>
      <c r="AP505" s="24"/>
    </row>
    <row r="506" spans="1:42" x14ac:dyDescent="0.25">
      <c r="A506" s="3"/>
      <c r="B506" s="6">
        <v>493</v>
      </c>
      <c r="C506" s="71">
        <f>IFERROR(VLOOKUP($B506,$P$14:$V$514,5,0),"")</f>
        <v>71250</v>
      </c>
      <c r="D506" s="68" t="str">
        <f>IFERROR(VLOOKUP($B506,$P$14:$V$514,4,0),"")</f>
        <v>Radiology</v>
      </c>
      <c r="E506" s="71" t="str">
        <f>IFERROR(VLOOKUP($B506,$P$14:$V$514,6,0),"")</f>
        <v>CT Chest without Contrast - Radiologist Read</v>
      </c>
      <c r="F506" s="70">
        <f>IFERROR(VLOOKUP($B506,$P$14:$V$514,7,0),"")</f>
        <v>165.4</v>
      </c>
      <c r="G506" s="70">
        <f t="shared" si="58"/>
        <v>165.4</v>
      </c>
      <c r="H506" s="69">
        <f t="shared" si="59"/>
        <v>165.4</v>
      </c>
      <c r="I506" s="69">
        <f>IFERROR(VLOOKUP(B506,$P$14:$AH$514,VLOOKUP(I$11,$M$13:$N$23,2,0),0),"")</f>
        <v>152.16999999999999</v>
      </c>
      <c r="J506" s="5"/>
      <c r="K506" s="5"/>
      <c r="L506" s="5"/>
      <c r="M506" s="24"/>
      <c r="N506" s="24"/>
      <c r="O506" s="24"/>
      <c r="P506" s="44">
        <f>IFERROR(RANK(Q506,$Q$14:$Q$514,1),"")</f>
        <v>493</v>
      </c>
      <c r="Q506" s="39">
        <f t="shared" si="60"/>
        <v>1.0050600000000001</v>
      </c>
      <c r="R506" s="41"/>
      <c r="S506" s="41" t="s">
        <v>528</v>
      </c>
      <c r="T506" s="41">
        <v>71250</v>
      </c>
      <c r="U506" s="41" t="s">
        <v>507</v>
      </c>
      <c r="V506" s="41">
        <v>165.4</v>
      </c>
      <c r="W506" s="42">
        <v>152.16999999999999</v>
      </c>
      <c r="X506" s="42">
        <v>140.59</v>
      </c>
      <c r="Y506" s="42">
        <v>157.13</v>
      </c>
      <c r="Z506" s="42">
        <v>157.13</v>
      </c>
      <c r="AA506" s="43">
        <f t="shared" si="64"/>
        <v>140.59</v>
      </c>
      <c r="AB506" s="43">
        <f t="shared" si="62"/>
        <v>148.86000000000001</v>
      </c>
      <c r="AC506" s="43">
        <f t="shared" si="62"/>
        <v>82.7</v>
      </c>
      <c r="AD506" s="43">
        <f t="shared" si="61"/>
        <v>124.05000000000001</v>
      </c>
      <c r="AE506" s="43">
        <f t="shared" si="62"/>
        <v>82.7</v>
      </c>
      <c r="AF506" s="43">
        <f t="shared" si="62"/>
        <v>82.7</v>
      </c>
      <c r="AG506" s="43">
        <f t="shared" si="63"/>
        <v>82.7</v>
      </c>
      <c r="AH506" s="43"/>
      <c r="AI506" s="26"/>
      <c r="AJ506" s="26"/>
      <c r="AK506" s="26"/>
      <c r="AL506" s="24"/>
      <c r="AM506" s="24"/>
      <c r="AN506" s="24"/>
      <c r="AO506" s="24"/>
      <c r="AP506" s="24"/>
    </row>
    <row r="507" spans="1:42" x14ac:dyDescent="0.25">
      <c r="A507" s="3"/>
      <c r="B507" s="6">
        <v>494</v>
      </c>
      <c r="C507" s="71">
        <f>IFERROR(VLOOKUP($B507,$P$14:$V$514,5,0),"")</f>
        <v>71260</v>
      </c>
      <c r="D507" s="68" t="str">
        <f>IFERROR(VLOOKUP($B507,$P$14:$V$514,4,0),"")</f>
        <v>Radiology</v>
      </c>
      <c r="E507" s="71" t="str">
        <f>IFERROR(VLOOKUP($B507,$P$14:$V$514,6,0),"")</f>
        <v>CT Chest with Contrast</v>
      </c>
      <c r="F507" s="70">
        <f>IFERROR(VLOOKUP($B507,$P$14:$V$514,7,0),"")</f>
        <v>1691</v>
      </c>
      <c r="G507" s="70">
        <f t="shared" si="58"/>
        <v>1691</v>
      </c>
      <c r="H507" s="69">
        <f t="shared" si="59"/>
        <v>1691</v>
      </c>
      <c r="I507" s="69">
        <f>IFERROR(VLOOKUP(B507,$P$14:$AH$514,VLOOKUP(I$11,$M$13:$N$23,2,0),0),"")</f>
        <v>1555.72</v>
      </c>
      <c r="J507" s="5"/>
      <c r="K507" s="5"/>
      <c r="L507" s="5"/>
      <c r="M507" s="24"/>
      <c r="N507" s="24"/>
      <c r="O507" s="24"/>
      <c r="P507" s="44">
        <f>IFERROR(RANK(Q507,$Q$14:$Q$514,1),"")</f>
        <v>494</v>
      </c>
      <c r="Q507" s="39">
        <f t="shared" si="60"/>
        <v>1.0050699999999999</v>
      </c>
      <c r="R507" s="41"/>
      <c r="S507" s="41" t="s">
        <v>528</v>
      </c>
      <c r="T507" s="41">
        <v>71260</v>
      </c>
      <c r="U507" s="41" t="s">
        <v>508</v>
      </c>
      <c r="V507" s="41">
        <v>1691</v>
      </c>
      <c r="W507" s="42">
        <v>1555.72</v>
      </c>
      <c r="X507" s="42">
        <v>1437.35</v>
      </c>
      <c r="Y507" s="42">
        <v>1606.4499999999998</v>
      </c>
      <c r="Z507" s="42">
        <v>1606.4499999999998</v>
      </c>
      <c r="AA507" s="43">
        <f t="shared" si="64"/>
        <v>1437.35</v>
      </c>
      <c r="AB507" s="43">
        <f t="shared" si="62"/>
        <v>1521.9</v>
      </c>
      <c r="AC507" s="43">
        <f t="shared" si="62"/>
        <v>845.5</v>
      </c>
      <c r="AD507" s="43">
        <f t="shared" si="61"/>
        <v>1268.25</v>
      </c>
      <c r="AE507" s="43">
        <f t="shared" si="62"/>
        <v>845.5</v>
      </c>
      <c r="AF507" s="43">
        <f t="shared" si="62"/>
        <v>845.5</v>
      </c>
      <c r="AG507" s="43">
        <f t="shared" si="63"/>
        <v>845.5</v>
      </c>
      <c r="AH507" s="43"/>
      <c r="AI507" s="26"/>
      <c r="AJ507" s="26"/>
      <c r="AK507" s="26"/>
      <c r="AL507" s="24"/>
      <c r="AM507" s="24"/>
      <c r="AN507" s="24"/>
      <c r="AO507" s="24"/>
      <c r="AP507" s="24"/>
    </row>
    <row r="508" spans="1:42" x14ac:dyDescent="0.25">
      <c r="A508" s="3"/>
      <c r="B508" s="6">
        <v>495</v>
      </c>
      <c r="C508" s="71">
        <f>IFERROR(VLOOKUP($B508,$P$14:$V$514,5,0),"")</f>
        <v>71260</v>
      </c>
      <c r="D508" s="68" t="str">
        <f>IFERROR(VLOOKUP($B508,$P$14:$V$514,4,0),"")</f>
        <v>Radiology</v>
      </c>
      <c r="E508" s="71" t="str">
        <f>IFERROR(VLOOKUP($B508,$P$14:$V$514,6,0),"")</f>
        <v>CT Chest with Contrast - Radiologist Read</v>
      </c>
      <c r="F508" s="70">
        <f>IFERROR(VLOOKUP($B508,$P$14:$V$514,7,0),"")</f>
        <v>198.45</v>
      </c>
      <c r="G508" s="70">
        <f t="shared" si="58"/>
        <v>198.45</v>
      </c>
      <c r="H508" s="69">
        <f t="shared" si="59"/>
        <v>198.45</v>
      </c>
      <c r="I508" s="69">
        <f>IFERROR(VLOOKUP(B508,$P$14:$AH$514,VLOOKUP(I$11,$M$13:$N$23,2,0),0),"")</f>
        <v>182.57</v>
      </c>
      <c r="J508" s="5"/>
      <c r="K508" s="5"/>
      <c r="L508" s="5"/>
      <c r="M508" s="24"/>
      <c r="N508" s="24"/>
      <c r="O508" s="24"/>
      <c r="P508" s="44">
        <f>IFERROR(RANK(Q508,$Q$14:$Q$514,1),"")</f>
        <v>495</v>
      </c>
      <c r="Q508" s="39">
        <f t="shared" si="60"/>
        <v>1.00508</v>
      </c>
      <c r="R508" s="41"/>
      <c r="S508" s="41" t="s">
        <v>528</v>
      </c>
      <c r="T508" s="41">
        <v>71260</v>
      </c>
      <c r="U508" s="41" t="s">
        <v>509</v>
      </c>
      <c r="V508" s="41">
        <v>198.45</v>
      </c>
      <c r="W508" s="42">
        <v>182.57</v>
      </c>
      <c r="X508" s="42">
        <v>168.68249999999998</v>
      </c>
      <c r="Y508" s="42">
        <v>188.52749999999997</v>
      </c>
      <c r="Z508" s="42">
        <v>188.52749999999997</v>
      </c>
      <c r="AA508" s="43">
        <f t="shared" si="64"/>
        <v>168.68249999999998</v>
      </c>
      <c r="AB508" s="43">
        <f t="shared" si="62"/>
        <v>178.60499999999999</v>
      </c>
      <c r="AC508" s="43">
        <f t="shared" si="62"/>
        <v>99.224999999999994</v>
      </c>
      <c r="AD508" s="43">
        <f t="shared" si="61"/>
        <v>148.83749999999998</v>
      </c>
      <c r="AE508" s="43">
        <f t="shared" si="62"/>
        <v>99.224999999999994</v>
      </c>
      <c r="AF508" s="43">
        <f t="shared" si="62"/>
        <v>99.224999999999994</v>
      </c>
      <c r="AG508" s="43">
        <f t="shared" si="63"/>
        <v>99.224999999999994</v>
      </c>
      <c r="AH508" s="43"/>
      <c r="AI508" s="26"/>
      <c r="AJ508" s="26"/>
      <c r="AK508" s="26"/>
      <c r="AL508" s="24"/>
      <c r="AM508" s="24"/>
      <c r="AN508" s="24"/>
      <c r="AO508" s="24"/>
      <c r="AP508" s="24"/>
    </row>
    <row r="509" spans="1:42" x14ac:dyDescent="0.25">
      <c r="A509" s="3"/>
      <c r="B509" s="6">
        <v>496</v>
      </c>
      <c r="C509" s="71">
        <f>IFERROR(VLOOKUP($B509,$P$14:$V$514,5,0),"")</f>
        <v>71270</v>
      </c>
      <c r="D509" s="68" t="str">
        <f>IFERROR(VLOOKUP($B509,$P$14:$V$514,4,0),"")</f>
        <v>Radiology</v>
      </c>
      <c r="E509" s="71" t="str">
        <f>IFERROR(VLOOKUP($B509,$P$14:$V$514,6,0),"")</f>
        <v>CT Chest with and without Contrast</v>
      </c>
      <c r="F509" s="70">
        <f>IFERROR(VLOOKUP($B509,$P$14:$V$514,7,0),"")</f>
        <v>2171</v>
      </c>
      <c r="G509" s="70">
        <f t="shared" si="58"/>
        <v>2171</v>
      </c>
      <c r="H509" s="69">
        <f t="shared" si="59"/>
        <v>2171</v>
      </c>
      <c r="I509" s="69">
        <f>IFERROR(VLOOKUP(B509,$P$14:$AH$514,VLOOKUP(I$11,$M$13:$N$23,2,0),0),"")</f>
        <v>1997.32</v>
      </c>
      <c r="J509" s="5"/>
      <c r="K509" s="5"/>
      <c r="L509" s="5"/>
      <c r="M509" s="24"/>
      <c r="N509" s="24"/>
      <c r="O509" s="24"/>
      <c r="P509" s="44">
        <f>IFERROR(RANK(Q509,$Q$14:$Q$514,1),"")</f>
        <v>496</v>
      </c>
      <c r="Q509" s="39">
        <f t="shared" si="60"/>
        <v>1.00509</v>
      </c>
      <c r="R509" s="41"/>
      <c r="S509" s="41" t="s">
        <v>528</v>
      </c>
      <c r="T509" s="41">
        <v>71270</v>
      </c>
      <c r="U509" s="41" t="s">
        <v>510</v>
      </c>
      <c r="V509" s="41">
        <v>2171</v>
      </c>
      <c r="W509" s="42">
        <v>1997.32</v>
      </c>
      <c r="X509" s="42">
        <v>1845.35</v>
      </c>
      <c r="Y509" s="42">
        <v>2062.4499999999998</v>
      </c>
      <c r="Z509" s="42">
        <v>2062.4499999999998</v>
      </c>
      <c r="AA509" s="43">
        <f t="shared" si="64"/>
        <v>1845.35</v>
      </c>
      <c r="AB509" s="43">
        <f t="shared" si="62"/>
        <v>1953.9</v>
      </c>
      <c r="AC509" s="43">
        <f t="shared" si="62"/>
        <v>1085.5</v>
      </c>
      <c r="AD509" s="43">
        <f t="shared" si="61"/>
        <v>1628.25</v>
      </c>
      <c r="AE509" s="43">
        <f t="shared" si="62"/>
        <v>1085.5</v>
      </c>
      <c r="AF509" s="43">
        <f t="shared" si="62"/>
        <v>1085.5</v>
      </c>
      <c r="AG509" s="43">
        <f t="shared" si="63"/>
        <v>1085.5</v>
      </c>
      <c r="AH509" s="43"/>
      <c r="AI509" s="26"/>
      <c r="AJ509" s="26"/>
      <c r="AK509" s="26"/>
      <c r="AL509" s="24"/>
      <c r="AM509" s="24"/>
      <c r="AN509" s="24"/>
      <c r="AO509" s="24"/>
      <c r="AP509" s="24"/>
    </row>
    <row r="510" spans="1:42" x14ac:dyDescent="0.25">
      <c r="A510" s="3"/>
      <c r="B510" s="6">
        <v>497</v>
      </c>
      <c r="C510" s="71">
        <f>IFERROR(VLOOKUP($B510,$P$14:$V$514,5,0),"")</f>
        <v>71270</v>
      </c>
      <c r="D510" s="68" t="str">
        <f>IFERROR(VLOOKUP($B510,$P$14:$V$514,4,0),"")</f>
        <v>Radiology</v>
      </c>
      <c r="E510" s="71" t="str">
        <f>IFERROR(VLOOKUP($B510,$P$14:$V$514,6,0),"")</f>
        <v>CT Chest with and without Contrast - Radiologist Read</v>
      </c>
      <c r="F510" s="70">
        <f>IFERROR(VLOOKUP($B510,$P$14:$V$514,7,0),"")</f>
        <v>242.55</v>
      </c>
      <c r="G510" s="70">
        <f t="shared" si="58"/>
        <v>242.55</v>
      </c>
      <c r="H510" s="69">
        <f t="shared" si="59"/>
        <v>242.55</v>
      </c>
      <c r="I510" s="69">
        <f>IFERROR(VLOOKUP(B510,$P$14:$AH$514,VLOOKUP(I$11,$M$13:$N$23,2,0),0),"")</f>
        <v>223.15</v>
      </c>
      <c r="J510" s="5"/>
      <c r="K510" s="5"/>
      <c r="L510" s="5"/>
      <c r="M510" s="24"/>
      <c r="N510" s="24"/>
      <c r="O510" s="24"/>
      <c r="P510" s="44">
        <f>IFERROR(RANK(Q510,$Q$14:$Q$514,1),"")</f>
        <v>497</v>
      </c>
      <c r="Q510" s="39">
        <f t="shared" si="60"/>
        <v>1.0051000000000001</v>
      </c>
      <c r="R510" s="41"/>
      <c r="S510" s="41" t="s">
        <v>528</v>
      </c>
      <c r="T510" s="41">
        <v>71270</v>
      </c>
      <c r="U510" s="41" t="s">
        <v>511</v>
      </c>
      <c r="V510" s="41">
        <v>242.55</v>
      </c>
      <c r="W510" s="42">
        <v>223.15</v>
      </c>
      <c r="X510" s="42">
        <v>206.16750000000002</v>
      </c>
      <c r="Y510" s="42">
        <v>230.42250000000001</v>
      </c>
      <c r="Z510" s="42">
        <v>230.42250000000001</v>
      </c>
      <c r="AA510" s="43">
        <f t="shared" si="64"/>
        <v>206.16750000000002</v>
      </c>
      <c r="AB510" s="43">
        <f t="shared" si="62"/>
        <v>218.29500000000002</v>
      </c>
      <c r="AC510" s="43">
        <f t="shared" si="62"/>
        <v>121.27500000000001</v>
      </c>
      <c r="AD510" s="43">
        <f t="shared" si="61"/>
        <v>181.91250000000002</v>
      </c>
      <c r="AE510" s="43">
        <f t="shared" si="62"/>
        <v>121.27500000000001</v>
      </c>
      <c r="AF510" s="43">
        <f t="shared" si="62"/>
        <v>121.27500000000001</v>
      </c>
      <c r="AG510" s="43">
        <f t="shared" si="63"/>
        <v>121.27500000000001</v>
      </c>
      <c r="AH510" s="43"/>
      <c r="AI510" s="26"/>
      <c r="AJ510" s="26"/>
      <c r="AK510" s="26"/>
      <c r="AL510" s="24"/>
      <c r="AM510" s="24"/>
      <c r="AN510" s="24"/>
      <c r="AO510" s="24"/>
      <c r="AP510" s="24"/>
    </row>
    <row r="511" spans="1:42" x14ac:dyDescent="0.25">
      <c r="A511" s="3"/>
      <c r="B511" s="6">
        <v>498</v>
      </c>
      <c r="C511" s="71">
        <f>IFERROR(VLOOKUP($B511,$P$14:$V$514,5,0),"")</f>
        <v>36430</v>
      </c>
      <c r="D511" s="68" t="str">
        <f>IFERROR(VLOOKUP($B511,$P$14:$V$514,4,0),"")</f>
        <v>Blood</v>
      </c>
      <c r="E511" s="71" t="str">
        <f>IFERROR(VLOOKUP($B511,$P$14:$V$514,6,0),"")</f>
        <v>Blood Administration 1 Hour</v>
      </c>
      <c r="F511" s="70">
        <f>IFERROR(VLOOKUP($B511,$P$14:$V$514,7,0),"")</f>
        <v>205.5</v>
      </c>
      <c r="G511" s="70">
        <f t="shared" si="58"/>
        <v>205.5</v>
      </c>
      <c r="H511" s="69">
        <f t="shared" si="59"/>
        <v>205.5</v>
      </c>
      <c r="I511" s="69">
        <f>IFERROR(VLOOKUP(B511,$P$14:$AH$514,VLOOKUP(I$11,$M$13:$N$23,2,0),0),"")</f>
        <v>189.06</v>
      </c>
      <c r="J511" s="5"/>
      <c r="K511" s="5"/>
      <c r="L511" s="5"/>
      <c r="M511" s="24"/>
      <c r="N511" s="24"/>
      <c r="O511" s="24"/>
      <c r="P511" s="44">
        <f>IFERROR(RANK(Q511,$Q$14:$Q$514,1),"")</f>
        <v>498</v>
      </c>
      <c r="Q511" s="39">
        <f t="shared" si="60"/>
        <v>1.0051099999999999</v>
      </c>
      <c r="R511" s="41"/>
      <c r="S511" s="41" t="s">
        <v>527</v>
      </c>
      <c r="T511" s="41">
        <v>36430</v>
      </c>
      <c r="U511" s="41" t="s">
        <v>512</v>
      </c>
      <c r="V511" s="41">
        <v>205.5</v>
      </c>
      <c r="W511" s="42">
        <v>189.06</v>
      </c>
      <c r="X511" s="42">
        <v>174.67499999999998</v>
      </c>
      <c r="Y511" s="42">
        <v>195.22499999999999</v>
      </c>
      <c r="Z511" s="42">
        <v>195.22499999999999</v>
      </c>
      <c r="AA511" s="43">
        <f t="shared" si="64"/>
        <v>174.67499999999998</v>
      </c>
      <c r="AB511" s="43">
        <f t="shared" si="62"/>
        <v>184.95000000000002</v>
      </c>
      <c r="AC511" s="43">
        <f t="shared" si="62"/>
        <v>102.75</v>
      </c>
      <c r="AD511" s="43">
        <f t="shared" si="61"/>
        <v>154.125</v>
      </c>
      <c r="AE511" s="43">
        <f t="shared" si="62"/>
        <v>102.75</v>
      </c>
      <c r="AF511" s="43">
        <f t="shared" si="62"/>
        <v>102.75</v>
      </c>
      <c r="AG511" s="43">
        <f t="shared" si="63"/>
        <v>102.75</v>
      </c>
      <c r="AH511" s="43"/>
      <c r="AI511" s="26"/>
      <c r="AJ511" s="26"/>
      <c r="AK511" s="26"/>
      <c r="AL511" s="24"/>
      <c r="AM511" s="24"/>
      <c r="AN511" s="24"/>
      <c r="AO511" s="24"/>
      <c r="AP511" s="24"/>
    </row>
    <row r="512" spans="1:42" x14ac:dyDescent="0.25">
      <c r="A512" s="3"/>
      <c r="B512" s="6">
        <v>499</v>
      </c>
      <c r="C512" s="71">
        <f>IFERROR(VLOOKUP($B512,$P$14:$V$514,5,0),"")</f>
        <v>36430</v>
      </c>
      <c r="D512" s="68" t="str">
        <f>IFERROR(VLOOKUP($B512,$P$14:$V$514,4,0),"")</f>
        <v>Blood</v>
      </c>
      <c r="E512" s="71" t="str">
        <f>IFERROR(VLOOKUP($B512,$P$14:$V$514,6,0),"")</f>
        <v>Blood Administration 2 Hour</v>
      </c>
      <c r="F512" s="70">
        <f>IFERROR(VLOOKUP($B512,$P$14:$V$514,7,0),"")</f>
        <v>410.35</v>
      </c>
      <c r="G512" s="70">
        <f t="shared" si="58"/>
        <v>410.35</v>
      </c>
      <c r="H512" s="69">
        <f t="shared" si="59"/>
        <v>410.35</v>
      </c>
      <c r="I512" s="69">
        <f>IFERROR(VLOOKUP(B512,$P$14:$AH$514,VLOOKUP(I$11,$M$13:$N$23,2,0),0),"")</f>
        <v>377.52</v>
      </c>
      <c r="J512" s="5"/>
      <c r="K512" s="5"/>
      <c r="L512" s="5"/>
      <c r="M512" s="24"/>
      <c r="N512" s="24"/>
      <c r="O512" s="24"/>
      <c r="P512" s="44">
        <f>IFERROR(RANK(Q512,$Q$14:$Q$514,1),"")</f>
        <v>499</v>
      </c>
      <c r="Q512" s="39">
        <f t="shared" si="60"/>
        <v>1.00512</v>
      </c>
      <c r="R512" s="41"/>
      <c r="S512" s="41" t="s">
        <v>527</v>
      </c>
      <c r="T512" s="41">
        <v>36430</v>
      </c>
      <c r="U512" s="41" t="s">
        <v>513</v>
      </c>
      <c r="V512" s="41">
        <v>410.35</v>
      </c>
      <c r="W512" s="42">
        <v>377.52</v>
      </c>
      <c r="X512" s="42">
        <v>348.79750000000001</v>
      </c>
      <c r="Y512" s="42">
        <v>389.83249999999998</v>
      </c>
      <c r="Z512" s="42">
        <v>389.83249999999998</v>
      </c>
      <c r="AA512" s="43">
        <f t="shared" si="64"/>
        <v>348.79750000000001</v>
      </c>
      <c r="AB512" s="43">
        <f t="shared" si="62"/>
        <v>369.31500000000005</v>
      </c>
      <c r="AC512" s="43">
        <f t="shared" si="62"/>
        <v>205.17500000000001</v>
      </c>
      <c r="AD512" s="43">
        <f t="shared" si="61"/>
        <v>307.76250000000005</v>
      </c>
      <c r="AE512" s="43">
        <f t="shared" si="62"/>
        <v>205.17500000000001</v>
      </c>
      <c r="AF512" s="43">
        <f t="shared" si="62"/>
        <v>205.17500000000001</v>
      </c>
      <c r="AG512" s="43">
        <f t="shared" si="63"/>
        <v>205.17500000000001</v>
      </c>
      <c r="AH512" s="43"/>
      <c r="AI512" s="26"/>
      <c r="AJ512" s="26"/>
      <c r="AK512" s="26"/>
      <c r="AL512" s="24"/>
      <c r="AM512" s="24"/>
      <c r="AN512" s="24"/>
      <c r="AO512" s="24"/>
      <c r="AP512" s="24"/>
    </row>
    <row r="513" spans="1:42" x14ac:dyDescent="0.25">
      <c r="A513" s="3"/>
      <c r="B513" s="6">
        <v>500</v>
      </c>
      <c r="C513" s="71">
        <f>IFERROR(VLOOKUP($B513,$P$14:$V$514,5,0),"")</f>
        <v>36430</v>
      </c>
      <c r="D513" s="68" t="str">
        <f>IFERROR(VLOOKUP($B513,$P$14:$V$514,4,0),"")</f>
        <v>Blood</v>
      </c>
      <c r="E513" s="71" t="str">
        <f>IFERROR(VLOOKUP($B513,$P$14:$V$514,6,0),"")</f>
        <v>Blood Administration 3 Hours</v>
      </c>
      <c r="F513" s="70">
        <f>IFERROR(VLOOKUP($B513,$P$14:$V$514,7,0),"")</f>
        <v>461.9</v>
      </c>
      <c r="G513" s="70">
        <f t="shared" si="58"/>
        <v>461.9</v>
      </c>
      <c r="H513" s="69">
        <f t="shared" si="59"/>
        <v>461.9</v>
      </c>
      <c r="I513" s="69">
        <f>IFERROR(VLOOKUP(B513,$P$14:$AH$514,VLOOKUP(I$11,$M$13:$N$23,2,0),0),"")</f>
        <v>424.95</v>
      </c>
      <c r="J513" s="5"/>
      <c r="K513" s="5"/>
      <c r="L513" s="5"/>
      <c r="M513" s="24"/>
      <c r="N513" s="24"/>
      <c r="O513" s="24"/>
      <c r="P513" s="44">
        <f>IFERROR(RANK(Q513,$Q$14:$Q$514,1),"")</f>
        <v>500</v>
      </c>
      <c r="Q513" s="39">
        <f t="shared" si="60"/>
        <v>1.0051300000000001</v>
      </c>
      <c r="R513" s="41"/>
      <c r="S513" s="41" t="s">
        <v>527</v>
      </c>
      <c r="T513" s="41">
        <v>36430</v>
      </c>
      <c r="U513" s="41" t="s">
        <v>514</v>
      </c>
      <c r="V513" s="41">
        <v>461.9</v>
      </c>
      <c r="W513" s="42">
        <v>424.95</v>
      </c>
      <c r="X513" s="42">
        <v>392.61499999999995</v>
      </c>
      <c r="Y513" s="42">
        <v>438.80499999999995</v>
      </c>
      <c r="Z513" s="42">
        <v>438.80499999999995</v>
      </c>
      <c r="AA513" s="43">
        <f t="shared" si="64"/>
        <v>392.61499999999995</v>
      </c>
      <c r="AB513" s="43">
        <f t="shared" si="62"/>
        <v>415.71</v>
      </c>
      <c r="AC513" s="43">
        <f t="shared" si="62"/>
        <v>230.95</v>
      </c>
      <c r="AD513" s="43">
        <f t="shared" si="61"/>
        <v>346.42499999999995</v>
      </c>
      <c r="AE513" s="43">
        <f t="shared" si="62"/>
        <v>230.95</v>
      </c>
      <c r="AF513" s="43">
        <f t="shared" si="62"/>
        <v>230.95</v>
      </c>
      <c r="AG513" s="43">
        <f t="shared" si="63"/>
        <v>230.95</v>
      </c>
      <c r="AH513" s="43"/>
      <c r="AI513" s="26"/>
      <c r="AJ513" s="26"/>
      <c r="AK513" s="26"/>
      <c r="AL513" s="24"/>
      <c r="AM513" s="24"/>
      <c r="AN513" s="24"/>
      <c r="AO513" s="24"/>
      <c r="AP513" s="24"/>
    </row>
    <row r="514" spans="1:42" x14ac:dyDescent="0.25">
      <c r="A514" s="3"/>
      <c r="B514" s="6">
        <v>501</v>
      </c>
      <c r="C514" s="71">
        <f>IFERROR(VLOOKUP($B514,$P$14:$V$514,5,0),"")</f>
        <v>36430</v>
      </c>
      <c r="D514" s="68" t="str">
        <f>IFERROR(VLOOKUP($B514,$P$14:$V$514,4,0),"")</f>
        <v>Blood</v>
      </c>
      <c r="E514" s="71" t="str">
        <f>IFERROR(VLOOKUP($B514,$P$14:$V$514,6,0),"")</f>
        <v>Blood Administration 4 Hours</v>
      </c>
      <c r="F514" s="70">
        <f>IFERROR(VLOOKUP($B514,$P$14:$V$514,7,0),"")</f>
        <v>513.04999999999995</v>
      </c>
      <c r="G514" s="70">
        <f t="shared" si="58"/>
        <v>513.04999999999995</v>
      </c>
      <c r="H514" s="69">
        <f t="shared" si="59"/>
        <v>513.04999999999995</v>
      </c>
      <c r="I514" s="69">
        <f>IFERROR(VLOOKUP(B514,$P$14:$AH$514,VLOOKUP(I$11,$M$13:$N$23,2,0),0),"")</f>
        <v>472.01</v>
      </c>
      <c r="J514" s="5"/>
      <c r="K514" s="5"/>
      <c r="L514" s="5"/>
      <c r="M514" s="24"/>
      <c r="N514" s="24"/>
      <c r="O514" s="24"/>
      <c r="P514" s="44">
        <f>IFERROR(RANK(Q514,$Q$14:$Q$514,1),"")</f>
        <v>501</v>
      </c>
      <c r="Q514" s="39">
        <f t="shared" si="60"/>
        <v>1.0051399999999999</v>
      </c>
      <c r="R514" s="41"/>
      <c r="S514" s="41" t="s">
        <v>527</v>
      </c>
      <c r="T514" s="41">
        <v>36430</v>
      </c>
      <c r="U514" s="41" t="s">
        <v>515</v>
      </c>
      <c r="V514" s="41">
        <v>513.04999999999995</v>
      </c>
      <c r="W514" s="42">
        <v>472.01</v>
      </c>
      <c r="X514" s="42">
        <v>436.09249999999997</v>
      </c>
      <c r="Y514" s="42">
        <v>487.39749999999992</v>
      </c>
      <c r="Z514" s="42">
        <v>487.39749999999992</v>
      </c>
      <c r="AA514" s="43">
        <f t="shared" si="64"/>
        <v>436.09249999999997</v>
      </c>
      <c r="AB514" s="43">
        <f t="shared" si="62"/>
        <v>461.74499999999995</v>
      </c>
      <c r="AC514" s="43">
        <f t="shared" si="62"/>
        <v>256.52499999999998</v>
      </c>
      <c r="AD514" s="43">
        <f t="shared" si="61"/>
        <v>384.78749999999997</v>
      </c>
      <c r="AE514" s="43">
        <f t="shared" si="62"/>
        <v>256.52499999999998</v>
      </c>
      <c r="AF514" s="43">
        <f t="shared" si="62"/>
        <v>256.52499999999998</v>
      </c>
      <c r="AG514" s="43">
        <f t="shared" si="63"/>
        <v>256.52499999999998</v>
      </c>
      <c r="AH514" s="43"/>
      <c r="AI514" s="26"/>
      <c r="AJ514" s="26"/>
      <c r="AK514" s="26"/>
      <c r="AL514" s="24"/>
      <c r="AM514" s="24"/>
      <c r="AN514" s="24"/>
      <c r="AO514" s="24"/>
      <c r="AP514" s="24"/>
    </row>
    <row r="515" spans="1:42" x14ac:dyDescent="0.25">
      <c r="A515" s="5"/>
      <c r="B515" s="6"/>
      <c r="C515" s="17"/>
      <c r="D515" s="17"/>
      <c r="E515" s="5"/>
      <c r="F515" s="14"/>
      <c r="G515" s="5"/>
      <c r="H515" s="5"/>
      <c r="I515" s="5"/>
      <c r="J515" s="5"/>
      <c r="K515" s="5"/>
      <c r="L515" s="5"/>
      <c r="M515" s="24"/>
      <c r="N515" s="24"/>
      <c r="O515" s="24"/>
      <c r="P515" s="24"/>
      <c r="Q515" s="24"/>
      <c r="R515" s="31"/>
      <c r="S515" s="31"/>
      <c r="T515" s="31"/>
      <c r="U515" s="31"/>
      <c r="V515" s="31"/>
      <c r="W515" s="24"/>
      <c r="X515" s="24"/>
      <c r="Y515" s="24"/>
      <c r="Z515" s="24"/>
      <c r="AA515" s="30"/>
      <c r="AB515" s="30"/>
      <c r="AC515" s="30"/>
      <c r="AD515" s="30"/>
      <c r="AE515" s="30"/>
      <c r="AF515" s="30"/>
      <c r="AG515" s="30"/>
      <c r="AH515" s="30"/>
      <c r="AI515" s="24"/>
      <c r="AJ515" s="24"/>
      <c r="AK515" s="24"/>
      <c r="AL515" s="24"/>
      <c r="AM515" s="24"/>
      <c r="AN515" s="24"/>
      <c r="AO515" s="24"/>
      <c r="AP515" s="24"/>
    </row>
    <row r="516" spans="1:42" x14ac:dyDescent="0.25">
      <c r="A516" s="5"/>
      <c r="B516" s="6"/>
      <c r="C516" s="17"/>
      <c r="D516" s="17"/>
      <c r="E516" s="5"/>
      <c r="F516" s="14"/>
      <c r="G516" s="5"/>
      <c r="H516" s="5"/>
      <c r="I516" s="5"/>
      <c r="J516" s="5"/>
      <c r="K516" s="5"/>
      <c r="L516" s="5"/>
      <c r="M516" s="24"/>
      <c r="N516" s="24"/>
      <c r="O516" s="24"/>
      <c r="P516" s="24"/>
      <c r="Q516" s="24"/>
      <c r="R516" s="31"/>
      <c r="S516" s="31"/>
      <c r="T516" s="31"/>
      <c r="U516" s="31"/>
      <c r="V516" s="31"/>
      <c r="W516" s="24"/>
      <c r="X516" s="24"/>
      <c r="Y516" s="24"/>
      <c r="Z516" s="24"/>
      <c r="AA516" s="30"/>
      <c r="AB516" s="30"/>
      <c r="AC516" s="30"/>
      <c r="AD516" s="30"/>
      <c r="AE516" s="30"/>
      <c r="AF516" s="30"/>
      <c r="AG516" s="30"/>
      <c r="AH516" s="30"/>
      <c r="AI516" s="24"/>
      <c r="AJ516" s="24"/>
      <c r="AK516" s="24"/>
      <c r="AL516" s="24"/>
      <c r="AM516" s="24"/>
      <c r="AN516" s="24"/>
      <c r="AO516" s="24"/>
      <c r="AP516" s="24"/>
    </row>
    <row r="517" spans="1:42" x14ac:dyDescent="0.25">
      <c r="A517" s="5"/>
      <c r="B517" s="6"/>
      <c r="C517" s="17"/>
      <c r="D517" s="17"/>
      <c r="E517" s="5"/>
      <c r="F517" s="14"/>
      <c r="G517" s="5"/>
      <c r="H517" s="5"/>
      <c r="I517" s="5"/>
      <c r="J517" s="5"/>
      <c r="K517" s="5"/>
      <c r="L517" s="5"/>
      <c r="M517" s="24"/>
      <c r="N517" s="24"/>
      <c r="O517" s="24"/>
      <c r="P517" s="24"/>
      <c r="Q517" s="24"/>
      <c r="R517" s="31"/>
      <c r="S517" s="31"/>
      <c r="T517" s="31"/>
      <c r="U517" s="31"/>
      <c r="V517" s="31"/>
      <c r="W517" s="24"/>
      <c r="X517" s="24"/>
      <c r="Y517" s="24"/>
      <c r="Z517" s="24"/>
      <c r="AA517" s="30"/>
      <c r="AB517" s="30"/>
      <c r="AC517" s="30"/>
      <c r="AD517" s="30"/>
      <c r="AE517" s="30"/>
      <c r="AF517" s="30"/>
      <c r="AG517" s="30"/>
      <c r="AH517" s="30"/>
      <c r="AI517" s="24"/>
      <c r="AJ517" s="24"/>
      <c r="AK517" s="24"/>
      <c r="AL517" s="24"/>
      <c r="AM517" s="24"/>
      <c r="AN517" s="24"/>
      <c r="AO517" s="24"/>
      <c r="AP517" s="24"/>
    </row>
    <row r="518" spans="1:42" x14ac:dyDescent="0.25">
      <c r="A518" s="5"/>
      <c r="B518" s="6"/>
      <c r="C518" s="17"/>
      <c r="D518" s="17"/>
      <c r="E518" s="5"/>
      <c r="F518" s="14"/>
      <c r="G518" s="5"/>
      <c r="H518" s="5"/>
      <c r="I518" s="5"/>
      <c r="J518" s="5"/>
      <c r="K518" s="5"/>
      <c r="L518" s="5"/>
      <c r="M518" s="24"/>
      <c r="N518" s="24"/>
      <c r="O518" s="24"/>
      <c r="P518" s="24"/>
      <c r="Q518" s="24"/>
      <c r="R518" s="31"/>
      <c r="S518" s="31"/>
      <c r="T518" s="31"/>
      <c r="U518" s="31"/>
      <c r="V518" s="31"/>
      <c r="W518" s="24"/>
      <c r="X518" s="24"/>
      <c r="Y518" s="24"/>
      <c r="Z518" s="24"/>
      <c r="AA518" s="30"/>
      <c r="AB518" s="30"/>
      <c r="AC518" s="30"/>
      <c r="AD518" s="30"/>
      <c r="AE518" s="30"/>
      <c r="AF518" s="30"/>
      <c r="AG518" s="30"/>
      <c r="AH518" s="30"/>
      <c r="AI518" s="24"/>
      <c r="AJ518" s="24"/>
      <c r="AK518" s="24"/>
      <c r="AL518" s="24"/>
      <c r="AM518" s="24"/>
      <c r="AN518" s="24"/>
      <c r="AO518" s="24"/>
      <c r="AP518" s="24"/>
    </row>
    <row r="519" spans="1:42" x14ac:dyDescent="0.25">
      <c r="A519" s="5"/>
      <c r="B519" s="6"/>
      <c r="C519" s="17"/>
      <c r="D519" s="17"/>
      <c r="E519" s="5"/>
      <c r="F519" s="14"/>
      <c r="G519" s="5"/>
      <c r="H519" s="5"/>
      <c r="I519" s="5"/>
      <c r="J519" s="5"/>
      <c r="K519" s="5"/>
      <c r="L519" s="5"/>
      <c r="M519" s="24"/>
      <c r="N519" s="24"/>
      <c r="O519" s="24"/>
      <c r="P519" s="24"/>
      <c r="Q519" s="24"/>
      <c r="R519" s="31"/>
      <c r="S519" s="31"/>
      <c r="T519" s="31"/>
      <c r="U519" s="31"/>
      <c r="V519" s="31"/>
      <c r="W519" s="24"/>
      <c r="X519" s="24"/>
      <c r="Y519" s="24"/>
      <c r="Z519" s="24"/>
      <c r="AA519" s="30"/>
      <c r="AB519" s="30"/>
      <c r="AC519" s="30"/>
      <c r="AD519" s="30"/>
      <c r="AE519" s="30"/>
      <c r="AF519" s="30"/>
      <c r="AG519" s="30"/>
      <c r="AH519" s="30"/>
      <c r="AI519" s="24"/>
      <c r="AJ519" s="24"/>
      <c r="AK519" s="24"/>
      <c r="AL519" s="24"/>
      <c r="AM519" s="24"/>
      <c r="AN519" s="24"/>
      <c r="AO519" s="24"/>
      <c r="AP519" s="24"/>
    </row>
    <row r="520" spans="1:42" x14ac:dyDescent="0.25">
      <c r="A520" s="5"/>
      <c r="B520" s="6"/>
      <c r="C520" s="17"/>
      <c r="D520" s="17"/>
      <c r="E520" s="5"/>
      <c r="F520" s="14"/>
      <c r="G520" s="5"/>
      <c r="H520" s="5"/>
      <c r="I520" s="5"/>
      <c r="J520" s="5"/>
      <c r="K520" s="5"/>
      <c r="L520" s="5"/>
      <c r="M520" s="24"/>
      <c r="N520" s="24"/>
      <c r="O520" s="24"/>
      <c r="P520" s="24"/>
      <c r="Q520" s="24"/>
      <c r="R520" s="31"/>
      <c r="S520" s="31"/>
      <c r="T520" s="31"/>
      <c r="U520" s="31"/>
      <c r="V520" s="31"/>
      <c r="W520" s="24"/>
      <c r="X520" s="24"/>
      <c r="Y520" s="24"/>
      <c r="Z520" s="24"/>
      <c r="AA520" s="30"/>
      <c r="AB520" s="30"/>
      <c r="AC520" s="30"/>
      <c r="AD520" s="30"/>
      <c r="AE520" s="30"/>
      <c r="AF520" s="30"/>
      <c r="AG520" s="30"/>
      <c r="AH520" s="30"/>
      <c r="AI520" s="24"/>
      <c r="AJ520" s="24"/>
      <c r="AK520" s="24"/>
      <c r="AL520" s="24"/>
      <c r="AM520" s="24"/>
      <c r="AN520" s="24"/>
      <c r="AO520" s="24"/>
      <c r="AP520" s="24"/>
    </row>
    <row r="521" spans="1:42" x14ac:dyDescent="0.25">
      <c r="A521" s="5"/>
      <c r="B521" s="6"/>
      <c r="C521" s="17"/>
      <c r="D521" s="17"/>
      <c r="E521" s="5"/>
      <c r="F521" s="14"/>
      <c r="G521" s="5"/>
      <c r="H521" s="5"/>
      <c r="I521" s="5"/>
      <c r="J521" s="5"/>
      <c r="K521" s="5"/>
      <c r="L521" s="5"/>
      <c r="M521" s="24"/>
      <c r="N521" s="24"/>
      <c r="O521" s="24"/>
      <c r="P521" s="24"/>
      <c r="Q521" s="24"/>
      <c r="R521" s="31"/>
      <c r="S521" s="31"/>
      <c r="T521" s="31"/>
      <c r="U521" s="31"/>
      <c r="V521" s="31"/>
      <c r="W521" s="24"/>
      <c r="X521" s="24"/>
      <c r="Y521" s="24"/>
      <c r="Z521" s="24"/>
      <c r="AA521" s="30"/>
      <c r="AB521" s="30"/>
      <c r="AC521" s="30"/>
      <c r="AD521" s="30"/>
      <c r="AE521" s="30"/>
      <c r="AF521" s="30"/>
      <c r="AG521" s="30"/>
      <c r="AH521" s="30"/>
      <c r="AI521" s="24"/>
      <c r="AJ521" s="24"/>
      <c r="AK521" s="24"/>
      <c r="AL521" s="24"/>
      <c r="AM521" s="24"/>
      <c r="AN521" s="24"/>
      <c r="AO521" s="24"/>
      <c r="AP521" s="24"/>
    </row>
    <row r="522" spans="1:42" x14ac:dyDescent="0.25">
      <c r="A522" s="5"/>
      <c r="B522" s="6"/>
      <c r="C522" s="17"/>
      <c r="D522" s="17"/>
      <c r="E522" s="5"/>
      <c r="F522" s="14"/>
      <c r="G522" s="5"/>
      <c r="H522" s="5"/>
      <c r="I522" s="5"/>
      <c r="J522" s="5"/>
      <c r="K522" s="5"/>
      <c r="L522" s="5"/>
      <c r="M522" s="24"/>
      <c r="N522" s="24"/>
      <c r="O522" s="24"/>
      <c r="P522" s="24"/>
      <c r="Q522" s="24"/>
      <c r="R522" s="31"/>
      <c r="S522" s="31"/>
      <c r="T522" s="31"/>
      <c r="U522" s="31"/>
      <c r="V522" s="31"/>
      <c r="W522" s="24"/>
      <c r="X522" s="24"/>
      <c r="Y522" s="24"/>
      <c r="Z522" s="24"/>
      <c r="AA522" s="30"/>
      <c r="AB522" s="30"/>
      <c r="AC522" s="30"/>
      <c r="AD522" s="30"/>
      <c r="AE522" s="30"/>
      <c r="AF522" s="30"/>
      <c r="AG522" s="30"/>
      <c r="AH522" s="30"/>
      <c r="AI522" s="24"/>
      <c r="AJ522" s="24"/>
      <c r="AK522" s="24"/>
      <c r="AL522" s="24"/>
      <c r="AM522" s="24"/>
      <c r="AN522" s="24"/>
      <c r="AO522" s="24"/>
      <c r="AP522" s="24"/>
    </row>
    <row r="523" spans="1:42" x14ac:dyDescent="0.25">
      <c r="A523" s="5"/>
      <c r="B523" s="6"/>
      <c r="C523" s="17"/>
      <c r="D523" s="17"/>
      <c r="E523" s="5"/>
      <c r="F523" s="14"/>
      <c r="G523" s="5"/>
      <c r="H523" s="5"/>
      <c r="I523" s="5"/>
      <c r="J523" s="5"/>
      <c r="K523" s="5"/>
      <c r="L523" s="5"/>
      <c r="M523" s="24"/>
      <c r="N523" s="24"/>
      <c r="O523" s="24"/>
      <c r="P523" s="24"/>
      <c r="Q523" s="24"/>
      <c r="R523" s="31"/>
      <c r="S523" s="31"/>
      <c r="T523" s="31"/>
      <c r="U523" s="31"/>
      <c r="V523" s="31"/>
      <c r="W523" s="24"/>
      <c r="X523" s="24"/>
      <c r="Y523" s="24"/>
      <c r="Z523" s="24"/>
      <c r="AA523" s="30"/>
      <c r="AB523" s="30"/>
      <c r="AC523" s="30"/>
      <c r="AD523" s="30"/>
      <c r="AE523" s="30"/>
      <c r="AF523" s="30"/>
      <c r="AG523" s="30"/>
      <c r="AH523" s="30"/>
      <c r="AI523" s="24"/>
      <c r="AJ523" s="24"/>
      <c r="AK523" s="24"/>
      <c r="AL523" s="24"/>
      <c r="AM523" s="24"/>
      <c r="AN523" s="24"/>
      <c r="AO523" s="24"/>
      <c r="AP523" s="24"/>
    </row>
    <row r="524" spans="1:42" x14ac:dyDescent="0.25">
      <c r="A524" s="5"/>
      <c r="B524" s="6"/>
      <c r="C524" s="17"/>
      <c r="D524" s="17"/>
      <c r="E524" s="5"/>
      <c r="F524" s="14"/>
      <c r="G524" s="5"/>
      <c r="H524" s="5"/>
      <c r="I524" s="5"/>
      <c r="J524" s="5"/>
      <c r="K524" s="5"/>
      <c r="L524" s="5"/>
      <c r="M524" s="24"/>
      <c r="N524" s="24"/>
      <c r="O524" s="24"/>
      <c r="P524" s="24"/>
      <c r="Q524" s="24"/>
      <c r="R524" s="31"/>
      <c r="S524" s="31"/>
      <c r="T524" s="31"/>
      <c r="U524" s="31"/>
      <c r="V524" s="31"/>
      <c r="W524" s="24"/>
      <c r="X524" s="24"/>
      <c r="Y524" s="24"/>
      <c r="Z524" s="24"/>
      <c r="AA524" s="30"/>
      <c r="AB524" s="30"/>
      <c r="AC524" s="30"/>
      <c r="AD524" s="30"/>
      <c r="AE524" s="30"/>
      <c r="AF524" s="30"/>
      <c r="AG524" s="30"/>
      <c r="AH524" s="30"/>
      <c r="AI524" s="24"/>
      <c r="AJ524" s="24"/>
      <c r="AK524" s="24"/>
      <c r="AL524" s="24"/>
      <c r="AM524" s="24"/>
      <c r="AN524" s="24"/>
      <c r="AO524" s="24"/>
      <c r="AP524" s="24"/>
    </row>
    <row r="525" spans="1:42" x14ac:dyDescent="0.25">
      <c r="A525" s="5"/>
      <c r="B525" s="6"/>
      <c r="C525" s="17"/>
      <c r="D525" s="17"/>
      <c r="E525" s="5"/>
      <c r="F525" s="14"/>
      <c r="G525" s="5"/>
      <c r="H525" s="5"/>
      <c r="I525" s="5"/>
      <c r="J525" s="5"/>
      <c r="K525" s="5"/>
      <c r="L525" s="5"/>
      <c r="M525" s="24"/>
      <c r="N525" s="24"/>
      <c r="O525" s="24"/>
      <c r="P525" s="24"/>
      <c r="Q525" s="24"/>
      <c r="R525" s="31"/>
      <c r="S525" s="31"/>
      <c r="T525" s="31"/>
      <c r="U525" s="31"/>
      <c r="V525" s="31"/>
      <c r="W525" s="24"/>
      <c r="X525" s="24"/>
      <c r="Y525" s="24"/>
      <c r="Z525" s="24"/>
      <c r="AA525" s="30"/>
      <c r="AB525" s="30"/>
      <c r="AC525" s="30"/>
      <c r="AD525" s="30"/>
      <c r="AE525" s="30"/>
      <c r="AF525" s="30"/>
      <c r="AG525" s="30"/>
      <c r="AH525" s="30"/>
      <c r="AI525" s="24"/>
      <c r="AJ525" s="24"/>
      <c r="AK525" s="24"/>
      <c r="AL525" s="24"/>
      <c r="AM525" s="24"/>
      <c r="AN525" s="24"/>
      <c r="AO525" s="24"/>
      <c r="AP525" s="24"/>
    </row>
    <row r="526" spans="1:42" x14ac:dyDescent="0.25">
      <c r="A526" s="5"/>
      <c r="B526" s="6"/>
      <c r="C526" s="17"/>
      <c r="D526" s="17"/>
      <c r="E526" s="5"/>
      <c r="F526" s="14"/>
      <c r="G526" s="5"/>
      <c r="H526" s="5"/>
      <c r="I526" s="5"/>
      <c r="J526" s="5"/>
      <c r="K526" s="5"/>
      <c r="L526" s="5"/>
      <c r="M526" s="24"/>
      <c r="N526" s="24"/>
      <c r="O526" s="24"/>
      <c r="P526" s="24"/>
      <c r="Q526" s="24"/>
      <c r="R526" s="31"/>
      <c r="S526" s="31"/>
      <c r="T526" s="31"/>
      <c r="U526" s="31"/>
      <c r="V526" s="31"/>
      <c r="W526" s="24"/>
      <c r="X526" s="24"/>
      <c r="Y526" s="24"/>
      <c r="Z526" s="24"/>
      <c r="AA526" s="30"/>
      <c r="AB526" s="30"/>
      <c r="AC526" s="30"/>
      <c r="AD526" s="30"/>
      <c r="AE526" s="30"/>
      <c r="AF526" s="30"/>
      <c r="AG526" s="30"/>
      <c r="AH526" s="30"/>
      <c r="AI526" s="24"/>
      <c r="AJ526" s="24"/>
      <c r="AK526" s="24"/>
      <c r="AL526" s="24"/>
      <c r="AM526" s="24"/>
      <c r="AN526" s="24"/>
      <c r="AO526" s="24"/>
      <c r="AP526" s="24"/>
    </row>
    <row r="527" spans="1:42" x14ac:dyDescent="0.25">
      <c r="A527" s="5"/>
      <c r="B527" s="6"/>
      <c r="C527" s="17"/>
      <c r="D527" s="17"/>
      <c r="E527" s="5"/>
      <c r="F527" s="14"/>
      <c r="G527" s="5"/>
      <c r="H527" s="5"/>
      <c r="I527" s="5"/>
      <c r="J527" s="5"/>
      <c r="K527" s="5"/>
      <c r="L527" s="5"/>
      <c r="M527" s="24"/>
      <c r="N527" s="24"/>
      <c r="O527" s="24"/>
      <c r="P527" s="24"/>
      <c r="Q527" s="24"/>
      <c r="R527" s="31"/>
      <c r="S527" s="31"/>
      <c r="T527" s="31"/>
      <c r="U527" s="31"/>
      <c r="V527" s="31"/>
      <c r="W527" s="24"/>
      <c r="X527" s="24"/>
      <c r="Y527" s="24"/>
      <c r="Z527" s="24"/>
      <c r="AA527" s="30"/>
      <c r="AB527" s="30"/>
      <c r="AC527" s="30"/>
      <c r="AD527" s="30"/>
      <c r="AE527" s="30"/>
      <c r="AF527" s="30"/>
      <c r="AG527" s="30"/>
      <c r="AH527" s="30"/>
      <c r="AI527" s="24"/>
      <c r="AJ527" s="24"/>
      <c r="AK527" s="24"/>
      <c r="AL527" s="24"/>
      <c r="AM527" s="24"/>
      <c r="AN527" s="24"/>
      <c r="AO527" s="24"/>
      <c r="AP527" s="24"/>
    </row>
    <row r="528" spans="1:42" x14ac:dyDescent="0.25">
      <c r="A528" s="5"/>
      <c r="B528" s="6"/>
      <c r="C528" s="17"/>
      <c r="D528" s="17"/>
      <c r="E528" s="5"/>
      <c r="F528" s="14"/>
      <c r="G528" s="5"/>
      <c r="H528" s="5"/>
      <c r="I528" s="5"/>
      <c r="J528" s="5"/>
      <c r="K528" s="5"/>
      <c r="L528" s="5"/>
      <c r="M528" s="24"/>
      <c r="N528" s="24"/>
      <c r="O528" s="24"/>
      <c r="P528" s="24"/>
      <c r="Q528" s="24"/>
      <c r="R528" s="31"/>
      <c r="S528" s="31"/>
      <c r="T528" s="31"/>
      <c r="U528" s="31"/>
      <c r="V528" s="31"/>
      <c r="W528" s="24"/>
      <c r="X528" s="24"/>
      <c r="Y528" s="24"/>
      <c r="Z528" s="24"/>
      <c r="AA528" s="30"/>
      <c r="AB528" s="30"/>
      <c r="AC528" s="30"/>
      <c r="AD528" s="30"/>
      <c r="AE528" s="30"/>
      <c r="AF528" s="30"/>
      <c r="AG528" s="30"/>
      <c r="AH528" s="30"/>
      <c r="AI528" s="24"/>
      <c r="AJ528" s="24"/>
      <c r="AK528" s="24"/>
      <c r="AL528" s="24"/>
      <c r="AM528" s="24"/>
      <c r="AN528" s="24"/>
      <c r="AO528" s="24"/>
      <c r="AP528" s="24"/>
    </row>
    <row r="529" spans="1:42" x14ac:dyDescent="0.25">
      <c r="A529" s="5"/>
      <c r="B529" s="6"/>
      <c r="C529" s="17"/>
      <c r="D529" s="17"/>
      <c r="E529" s="5"/>
      <c r="F529" s="14"/>
      <c r="G529" s="5"/>
      <c r="H529" s="5"/>
      <c r="I529" s="5"/>
      <c r="J529" s="5"/>
      <c r="K529" s="5"/>
      <c r="L529" s="5"/>
      <c r="M529" s="24"/>
      <c r="N529" s="24"/>
      <c r="O529" s="24"/>
      <c r="P529" s="24"/>
      <c r="Q529" s="24"/>
      <c r="R529" s="31"/>
      <c r="S529" s="31"/>
      <c r="T529" s="31"/>
      <c r="U529" s="31"/>
      <c r="V529" s="31"/>
      <c r="W529" s="24"/>
      <c r="X529" s="24"/>
      <c r="Y529" s="24"/>
      <c r="Z529" s="24"/>
      <c r="AA529" s="30"/>
      <c r="AB529" s="30"/>
      <c r="AC529" s="30"/>
      <c r="AD529" s="30"/>
      <c r="AE529" s="30"/>
      <c r="AF529" s="30"/>
      <c r="AG529" s="30"/>
      <c r="AH529" s="30"/>
      <c r="AI529" s="24"/>
      <c r="AJ529" s="24"/>
      <c r="AK529" s="24"/>
      <c r="AL529" s="24"/>
      <c r="AM529" s="24"/>
      <c r="AN529" s="24"/>
      <c r="AO529" s="24"/>
      <c r="AP529" s="24"/>
    </row>
    <row r="530" spans="1:42" x14ac:dyDescent="0.25">
      <c r="A530" s="5"/>
      <c r="B530" s="6"/>
      <c r="C530" s="17"/>
      <c r="D530" s="17"/>
      <c r="E530" s="5"/>
      <c r="F530" s="14"/>
      <c r="G530" s="5"/>
      <c r="H530" s="5"/>
      <c r="I530" s="5"/>
      <c r="J530" s="5"/>
      <c r="K530" s="5"/>
      <c r="L530" s="5"/>
      <c r="M530" s="24"/>
      <c r="N530" s="24"/>
      <c r="O530" s="24"/>
      <c r="P530" s="24"/>
      <c r="Q530" s="24"/>
      <c r="R530" s="31"/>
      <c r="S530" s="31"/>
      <c r="T530" s="31"/>
      <c r="U530" s="31"/>
      <c r="V530" s="31"/>
      <c r="W530" s="24"/>
      <c r="X530" s="24"/>
      <c r="Y530" s="24"/>
      <c r="Z530" s="24"/>
      <c r="AA530" s="30"/>
      <c r="AB530" s="30"/>
      <c r="AC530" s="30"/>
      <c r="AD530" s="30"/>
      <c r="AE530" s="30"/>
      <c r="AF530" s="30"/>
      <c r="AG530" s="30"/>
      <c r="AH530" s="30"/>
      <c r="AI530" s="24"/>
      <c r="AJ530" s="24"/>
      <c r="AK530" s="24"/>
      <c r="AL530" s="24"/>
      <c r="AM530" s="24"/>
      <c r="AN530" s="24"/>
      <c r="AO530" s="24"/>
      <c r="AP530" s="24"/>
    </row>
    <row r="531" spans="1:42" x14ac:dyDescent="0.25">
      <c r="A531" s="5"/>
      <c r="B531" s="6"/>
      <c r="C531" s="17"/>
      <c r="D531" s="17"/>
      <c r="E531" s="5"/>
      <c r="F531" s="14"/>
      <c r="G531" s="5"/>
      <c r="H531" s="5"/>
      <c r="I531" s="5"/>
      <c r="J531" s="5"/>
      <c r="K531" s="5"/>
      <c r="L531" s="5"/>
      <c r="M531" s="24"/>
      <c r="N531" s="24"/>
      <c r="O531" s="24"/>
      <c r="P531" s="24"/>
      <c r="Q531" s="24"/>
      <c r="R531" s="31"/>
      <c r="S531" s="31"/>
      <c r="T531" s="31"/>
      <c r="U531" s="31"/>
      <c r="V531" s="31"/>
      <c r="W531" s="24"/>
      <c r="X531" s="24"/>
      <c r="Y531" s="24"/>
      <c r="Z531" s="24"/>
      <c r="AA531" s="30"/>
      <c r="AB531" s="30"/>
      <c r="AC531" s="30"/>
      <c r="AD531" s="30"/>
      <c r="AE531" s="30"/>
      <c r="AF531" s="30"/>
      <c r="AG531" s="30"/>
      <c r="AH531" s="30"/>
      <c r="AI531" s="24"/>
      <c r="AJ531" s="24"/>
      <c r="AK531" s="24"/>
      <c r="AL531" s="24"/>
      <c r="AM531" s="24"/>
      <c r="AN531" s="24"/>
      <c r="AO531" s="24"/>
      <c r="AP531" s="24"/>
    </row>
    <row r="532" spans="1:42" x14ac:dyDescent="0.25">
      <c r="A532" s="5"/>
      <c r="B532" s="6"/>
      <c r="C532" s="17"/>
      <c r="D532" s="17"/>
      <c r="E532" s="5"/>
      <c r="F532" s="14"/>
      <c r="G532" s="5"/>
      <c r="H532" s="5"/>
      <c r="I532" s="5"/>
      <c r="J532" s="5"/>
      <c r="K532" s="5"/>
      <c r="L532" s="5"/>
      <c r="M532" s="24"/>
      <c r="N532" s="24"/>
      <c r="O532" s="24"/>
      <c r="P532" s="24"/>
      <c r="Q532" s="24"/>
      <c r="R532" s="31"/>
      <c r="S532" s="31"/>
      <c r="T532" s="31"/>
      <c r="U532" s="31"/>
      <c r="V532" s="31"/>
      <c r="W532" s="24"/>
      <c r="X532" s="24"/>
      <c r="Y532" s="24"/>
      <c r="Z532" s="24"/>
      <c r="AA532" s="30"/>
      <c r="AB532" s="30"/>
      <c r="AC532" s="30"/>
      <c r="AD532" s="30"/>
      <c r="AE532" s="30"/>
      <c r="AF532" s="30"/>
      <c r="AG532" s="30"/>
      <c r="AH532" s="30"/>
      <c r="AI532" s="24"/>
      <c r="AJ532" s="24"/>
      <c r="AK532" s="24"/>
      <c r="AL532" s="24"/>
      <c r="AM532" s="24"/>
      <c r="AN532" s="24"/>
      <c r="AO532" s="24"/>
      <c r="AP532" s="24"/>
    </row>
    <row r="533" spans="1:42" x14ac:dyDescent="0.25">
      <c r="A533" s="5"/>
      <c r="B533" s="6"/>
      <c r="C533" s="17"/>
      <c r="D533" s="17"/>
      <c r="E533" s="5"/>
      <c r="F533" s="14"/>
      <c r="G533" s="5"/>
      <c r="H533" s="5"/>
      <c r="I533" s="5"/>
      <c r="J533" s="5"/>
      <c r="K533" s="5"/>
      <c r="L533" s="5"/>
      <c r="M533" s="24"/>
      <c r="N533" s="24"/>
      <c r="O533" s="24"/>
      <c r="P533" s="24"/>
      <c r="Q533" s="24"/>
      <c r="R533" s="31"/>
      <c r="S533" s="31"/>
      <c r="T533" s="31"/>
      <c r="U533" s="31"/>
      <c r="V533" s="31"/>
      <c r="W533" s="24"/>
      <c r="X533" s="24"/>
      <c r="Y533" s="24"/>
      <c r="Z533" s="24"/>
      <c r="AA533" s="30"/>
      <c r="AB533" s="30"/>
      <c r="AC533" s="30"/>
      <c r="AD533" s="30"/>
      <c r="AE533" s="30"/>
      <c r="AF533" s="30"/>
      <c r="AG533" s="30"/>
      <c r="AH533" s="30"/>
      <c r="AI533" s="24"/>
      <c r="AJ533" s="24"/>
      <c r="AK533" s="24"/>
      <c r="AL533" s="24"/>
      <c r="AM533" s="24"/>
      <c r="AN533" s="24"/>
      <c r="AO533" s="24"/>
      <c r="AP533" s="24"/>
    </row>
    <row r="534" spans="1:42" x14ac:dyDescent="0.25">
      <c r="A534" s="5"/>
      <c r="B534" s="6"/>
      <c r="C534" s="17"/>
      <c r="D534" s="17"/>
      <c r="E534" s="5"/>
      <c r="F534" s="14"/>
      <c r="G534" s="5"/>
      <c r="H534" s="5"/>
      <c r="I534" s="5"/>
      <c r="J534" s="5"/>
      <c r="K534" s="5"/>
      <c r="L534" s="5"/>
      <c r="M534" s="24"/>
      <c r="N534" s="24"/>
      <c r="O534" s="24"/>
      <c r="P534" s="24"/>
      <c r="Q534" s="24"/>
      <c r="R534" s="31"/>
      <c r="S534" s="31"/>
      <c r="T534" s="31"/>
      <c r="U534" s="31"/>
      <c r="V534" s="31"/>
      <c r="W534" s="24"/>
      <c r="X534" s="24"/>
      <c r="Y534" s="24"/>
      <c r="Z534" s="24"/>
      <c r="AA534" s="30"/>
      <c r="AB534" s="30"/>
      <c r="AC534" s="30"/>
      <c r="AD534" s="30"/>
      <c r="AE534" s="30"/>
      <c r="AF534" s="30"/>
      <c r="AG534" s="30"/>
      <c r="AH534" s="30"/>
      <c r="AI534" s="24"/>
      <c r="AJ534" s="24"/>
      <c r="AK534" s="24"/>
      <c r="AL534" s="24"/>
      <c r="AM534" s="24"/>
      <c r="AN534" s="24"/>
      <c r="AO534" s="24"/>
      <c r="AP534" s="24"/>
    </row>
    <row r="535" spans="1:42" x14ac:dyDescent="0.25">
      <c r="A535" s="5"/>
      <c r="B535" s="6"/>
      <c r="C535" s="17"/>
      <c r="D535" s="17"/>
      <c r="E535" s="5"/>
      <c r="F535" s="14"/>
      <c r="G535" s="5"/>
      <c r="H535" s="5"/>
      <c r="I535" s="5"/>
      <c r="J535" s="5"/>
      <c r="K535" s="5"/>
      <c r="L535" s="5"/>
      <c r="M535" s="24"/>
      <c r="N535" s="24"/>
      <c r="O535" s="24"/>
      <c r="P535" s="24"/>
      <c r="Q535" s="24"/>
      <c r="R535" s="31"/>
      <c r="S535" s="31"/>
      <c r="T535" s="31"/>
      <c r="U535" s="31"/>
      <c r="V535" s="31"/>
      <c r="W535" s="24"/>
      <c r="X535" s="24"/>
      <c r="Y535" s="24"/>
      <c r="Z535" s="24"/>
      <c r="AA535" s="30"/>
      <c r="AB535" s="30"/>
      <c r="AC535" s="30"/>
      <c r="AD535" s="30"/>
      <c r="AE535" s="30"/>
      <c r="AF535" s="30"/>
      <c r="AG535" s="30"/>
      <c r="AH535" s="30"/>
      <c r="AI535" s="24"/>
      <c r="AJ535" s="24"/>
      <c r="AK535" s="24"/>
      <c r="AL535" s="24"/>
      <c r="AM535" s="24"/>
      <c r="AN535" s="24"/>
      <c r="AO535" s="24"/>
      <c r="AP535" s="24"/>
    </row>
    <row r="536" spans="1:42" x14ac:dyDescent="0.25">
      <c r="A536" s="5"/>
      <c r="B536" s="6"/>
      <c r="C536" s="17"/>
      <c r="D536" s="17"/>
      <c r="E536" s="5"/>
      <c r="F536" s="14"/>
      <c r="G536" s="5"/>
      <c r="H536" s="5"/>
      <c r="I536" s="5"/>
      <c r="J536" s="5"/>
      <c r="K536" s="5"/>
      <c r="L536" s="5"/>
      <c r="M536" s="24"/>
      <c r="N536" s="24"/>
      <c r="O536" s="24"/>
      <c r="P536" s="24"/>
      <c r="Q536" s="24"/>
      <c r="R536" s="31"/>
      <c r="S536" s="31"/>
      <c r="T536" s="31"/>
      <c r="U536" s="31"/>
      <c r="V536" s="31"/>
      <c r="W536" s="24"/>
      <c r="X536" s="24"/>
      <c r="Y536" s="24"/>
      <c r="Z536" s="24"/>
      <c r="AA536" s="30"/>
      <c r="AB536" s="30"/>
      <c r="AC536" s="30"/>
      <c r="AD536" s="30"/>
      <c r="AE536" s="30"/>
      <c r="AF536" s="30"/>
      <c r="AG536" s="30"/>
      <c r="AH536" s="30"/>
      <c r="AI536" s="24"/>
      <c r="AJ536" s="24"/>
      <c r="AK536" s="24"/>
      <c r="AL536" s="24"/>
      <c r="AM536" s="24"/>
      <c r="AN536" s="24"/>
      <c r="AO536" s="24"/>
      <c r="AP536" s="24"/>
    </row>
    <row r="537" spans="1:42" x14ac:dyDescent="0.25">
      <c r="A537" s="5"/>
      <c r="B537" s="6"/>
      <c r="C537" s="17"/>
      <c r="D537" s="17"/>
      <c r="E537" s="5"/>
      <c r="F537" s="14"/>
      <c r="G537" s="5"/>
      <c r="H537" s="5"/>
      <c r="I537" s="5"/>
      <c r="J537" s="5"/>
      <c r="K537" s="5"/>
      <c r="L537" s="5"/>
      <c r="M537" s="24"/>
      <c r="N537" s="24"/>
      <c r="O537" s="24"/>
      <c r="P537" s="24"/>
      <c r="Q537" s="24"/>
      <c r="R537" s="31"/>
      <c r="S537" s="31"/>
      <c r="T537" s="31"/>
      <c r="U537" s="31"/>
      <c r="V537" s="31"/>
      <c r="W537" s="24"/>
      <c r="X537" s="24"/>
      <c r="Y537" s="24"/>
      <c r="Z537" s="24"/>
      <c r="AA537" s="30"/>
      <c r="AB537" s="30"/>
      <c r="AC537" s="30"/>
      <c r="AD537" s="30"/>
      <c r="AE537" s="30"/>
      <c r="AF537" s="30"/>
      <c r="AG537" s="30"/>
      <c r="AH537" s="30"/>
      <c r="AI537" s="24"/>
      <c r="AJ537" s="24"/>
      <c r="AK537" s="24"/>
      <c r="AL537" s="24"/>
      <c r="AM537" s="24"/>
      <c r="AN537" s="24"/>
      <c r="AO537" s="24"/>
      <c r="AP537" s="24"/>
    </row>
    <row r="538" spans="1:42" x14ac:dyDescent="0.25">
      <c r="A538" s="5"/>
      <c r="B538" s="6"/>
      <c r="C538" s="17"/>
      <c r="D538" s="17"/>
      <c r="E538" s="5"/>
      <c r="F538" s="14"/>
      <c r="G538" s="5"/>
      <c r="H538" s="5"/>
      <c r="I538" s="5"/>
      <c r="J538" s="5"/>
      <c r="K538" s="5"/>
      <c r="L538" s="5"/>
      <c r="M538" s="24"/>
      <c r="N538" s="24"/>
      <c r="O538" s="24"/>
      <c r="P538" s="24"/>
      <c r="Q538" s="24"/>
      <c r="R538" s="31"/>
      <c r="S538" s="31"/>
      <c r="T538" s="31"/>
      <c r="U538" s="31"/>
      <c r="V538" s="31"/>
      <c r="W538" s="24"/>
      <c r="X538" s="24"/>
      <c r="Y538" s="24"/>
      <c r="Z538" s="24"/>
      <c r="AA538" s="30"/>
      <c r="AB538" s="30"/>
      <c r="AC538" s="30"/>
      <c r="AD538" s="30"/>
      <c r="AE538" s="30"/>
      <c r="AF538" s="30"/>
      <c r="AG538" s="30"/>
      <c r="AH538" s="30"/>
      <c r="AI538" s="24"/>
      <c r="AJ538" s="24"/>
      <c r="AK538" s="24"/>
      <c r="AL538" s="24"/>
      <c r="AM538" s="24"/>
      <c r="AN538" s="24"/>
      <c r="AO538" s="24"/>
      <c r="AP538" s="24"/>
    </row>
    <row r="539" spans="1:42" x14ac:dyDescent="0.25">
      <c r="A539" s="5"/>
      <c r="B539" s="6"/>
      <c r="C539" s="17"/>
      <c r="D539" s="17"/>
      <c r="E539" s="5"/>
      <c r="F539" s="14"/>
      <c r="G539" s="5"/>
      <c r="H539" s="5"/>
      <c r="I539" s="5"/>
      <c r="J539" s="5"/>
      <c r="K539" s="5"/>
      <c r="L539" s="5"/>
      <c r="M539" s="24"/>
      <c r="N539" s="24"/>
      <c r="O539" s="24"/>
      <c r="P539" s="24"/>
      <c r="Q539" s="24"/>
      <c r="R539" s="31"/>
      <c r="S539" s="31"/>
      <c r="T539" s="31"/>
      <c r="U539" s="31"/>
      <c r="V539" s="31"/>
      <c r="W539" s="24"/>
      <c r="X539" s="24"/>
      <c r="Y539" s="24"/>
      <c r="Z539" s="24"/>
      <c r="AA539" s="30"/>
      <c r="AB539" s="30"/>
      <c r="AC539" s="30"/>
      <c r="AD539" s="30"/>
      <c r="AE539" s="30"/>
      <c r="AF539" s="30"/>
      <c r="AG539" s="30"/>
      <c r="AH539" s="30"/>
      <c r="AI539" s="24"/>
      <c r="AJ539" s="24"/>
      <c r="AK539" s="24"/>
      <c r="AL539" s="24"/>
      <c r="AM539" s="24"/>
      <c r="AN539" s="24"/>
      <c r="AO539" s="24"/>
      <c r="AP539" s="24"/>
    </row>
    <row r="540" spans="1:42" x14ac:dyDescent="0.25">
      <c r="A540" s="5"/>
      <c r="B540" s="6"/>
      <c r="C540" s="17"/>
      <c r="D540" s="17"/>
      <c r="E540" s="5"/>
      <c r="F540" s="14"/>
      <c r="G540" s="5"/>
      <c r="H540" s="5"/>
      <c r="I540" s="5"/>
      <c r="J540" s="5"/>
      <c r="K540" s="5"/>
      <c r="L540" s="5"/>
      <c r="M540" s="24"/>
      <c r="N540" s="24"/>
      <c r="O540" s="24"/>
      <c r="P540" s="24"/>
      <c r="Q540" s="24"/>
      <c r="R540" s="31"/>
      <c r="S540" s="31"/>
      <c r="T540" s="31"/>
      <c r="U540" s="31"/>
      <c r="V540" s="31"/>
      <c r="W540" s="24"/>
      <c r="X540" s="24"/>
      <c r="Y540" s="24"/>
      <c r="Z540" s="24"/>
      <c r="AA540" s="30"/>
      <c r="AB540" s="30"/>
      <c r="AC540" s="30"/>
      <c r="AD540" s="30"/>
      <c r="AE540" s="30"/>
      <c r="AF540" s="30"/>
      <c r="AG540" s="30"/>
      <c r="AH540" s="30"/>
      <c r="AI540" s="24"/>
      <c r="AJ540" s="24"/>
      <c r="AK540" s="24"/>
      <c r="AL540" s="24"/>
      <c r="AM540" s="24"/>
      <c r="AN540" s="24"/>
      <c r="AO540" s="24"/>
      <c r="AP540" s="24"/>
    </row>
    <row r="541" spans="1:42" x14ac:dyDescent="0.25">
      <c r="A541" s="5"/>
      <c r="B541" s="6"/>
      <c r="C541" s="17"/>
      <c r="D541" s="17"/>
      <c r="E541" s="5"/>
      <c r="F541" s="14"/>
      <c r="G541" s="5"/>
      <c r="H541" s="5"/>
      <c r="I541" s="5"/>
      <c r="J541" s="5"/>
      <c r="K541" s="5"/>
      <c r="L541" s="5"/>
      <c r="M541" s="24"/>
      <c r="N541" s="24"/>
      <c r="O541" s="24"/>
      <c r="P541" s="24"/>
      <c r="Q541" s="24"/>
      <c r="R541" s="31"/>
      <c r="S541" s="31"/>
      <c r="T541" s="31"/>
      <c r="U541" s="31"/>
      <c r="V541" s="31"/>
      <c r="W541" s="24"/>
      <c r="X541" s="24"/>
      <c r="Y541" s="24"/>
      <c r="Z541" s="24"/>
      <c r="AA541" s="30"/>
      <c r="AB541" s="30"/>
      <c r="AC541" s="30"/>
      <c r="AD541" s="30"/>
      <c r="AE541" s="30"/>
      <c r="AF541" s="30"/>
      <c r="AG541" s="30"/>
      <c r="AH541" s="30"/>
      <c r="AI541" s="24"/>
      <c r="AJ541" s="24"/>
      <c r="AK541" s="24"/>
      <c r="AL541" s="24"/>
      <c r="AM541" s="24"/>
      <c r="AN541" s="24"/>
      <c r="AO541" s="24"/>
      <c r="AP541" s="24"/>
    </row>
    <row r="542" spans="1:42" x14ac:dyDescent="0.25">
      <c r="A542" s="5"/>
      <c r="B542" s="6"/>
      <c r="C542" s="17"/>
      <c r="D542" s="17"/>
      <c r="E542" s="5"/>
      <c r="F542" s="14"/>
      <c r="G542" s="5"/>
      <c r="H542" s="5"/>
      <c r="I542" s="5"/>
      <c r="J542" s="5"/>
      <c r="K542" s="5"/>
      <c r="L542" s="5"/>
      <c r="M542" s="24"/>
      <c r="N542" s="24"/>
      <c r="O542" s="24"/>
      <c r="P542" s="24"/>
      <c r="Q542" s="24"/>
      <c r="R542" s="31"/>
      <c r="S542" s="31"/>
      <c r="T542" s="31"/>
      <c r="U542" s="31"/>
      <c r="V542" s="31"/>
      <c r="W542" s="24"/>
      <c r="X542" s="24"/>
      <c r="Y542" s="24"/>
      <c r="Z542" s="24"/>
      <c r="AA542" s="30"/>
      <c r="AB542" s="30"/>
      <c r="AC542" s="30"/>
      <c r="AD542" s="30"/>
      <c r="AE542" s="30"/>
      <c r="AF542" s="30"/>
      <c r="AG542" s="30"/>
      <c r="AH542" s="30"/>
      <c r="AI542" s="24"/>
      <c r="AJ542" s="24"/>
      <c r="AK542" s="24"/>
      <c r="AL542" s="24"/>
      <c r="AM542" s="24"/>
      <c r="AN542" s="24"/>
      <c r="AO542" s="24"/>
      <c r="AP542" s="24"/>
    </row>
    <row r="543" spans="1:42" x14ac:dyDescent="0.25">
      <c r="A543" s="5"/>
      <c r="B543" s="6"/>
      <c r="C543" s="17"/>
      <c r="D543" s="17"/>
      <c r="E543" s="5"/>
      <c r="F543" s="14"/>
      <c r="G543" s="5"/>
      <c r="H543" s="5"/>
      <c r="I543" s="5"/>
      <c r="J543" s="5"/>
      <c r="K543" s="5"/>
      <c r="L543" s="5"/>
      <c r="M543" s="24"/>
      <c r="N543" s="24"/>
      <c r="O543" s="24"/>
      <c r="P543" s="24"/>
      <c r="Q543" s="24"/>
      <c r="R543" s="31"/>
      <c r="S543" s="31"/>
      <c r="T543" s="31"/>
      <c r="U543" s="31"/>
      <c r="V543" s="31"/>
      <c r="W543" s="24"/>
      <c r="X543" s="24"/>
      <c r="Y543" s="24"/>
      <c r="Z543" s="24"/>
      <c r="AA543" s="30"/>
      <c r="AB543" s="30"/>
      <c r="AC543" s="30"/>
      <c r="AD543" s="30"/>
      <c r="AE543" s="30"/>
      <c r="AF543" s="30"/>
      <c r="AG543" s="30"/>
      <c r="AH543" s="30"/>
      <c r="AI543" s="24"/>
      <c r="AJ543" s="24"/>
      <c r="AK543" s="24"/>
      <c r="AL543" s="26"/>
      <c r="AM543" s="26"/>
      <c r="AN543" s="26"/>
      <c r="AO543" s="26"/>
      <c r="AP543" s="26"/>
    </row>
    <row r="544" spans="1:42" x14ac:dyDescent="0.25">
      <c r="A544" s="5"/>
      <c r="B544" s="6"/>
      <c r="C544" s="17"/>
      <c r="D544" s="17"/>
      <c r="E544" s="5"/>
      <c r="F544" s="14"/>
      <c r="G544" s="5"/>
      <c r="H544" s="5"/>
      <c r="I544" s="5"/>
      <c r="J544" s="5"/>
      <c r="K544" s="5"/>
      <c r="L544" s="5"/>
      <c r="M544" s="24"/>
      <c r="N544" s="24"/>
      <c r="O544" s="24"/>
      <c r="P544" s="24"/>
      <c r="Q544" s="24"/>
      <c r="R544" s="31"/>
      <c r="S544" s="31"/>
      <c r="T544" s="31"/>
      <c r="U544" s="31"/>
      <c r="V544" s="31"/>
      <c r="W544" s="24"/>
      <c r="X544" s="24"/>
      <c r="Y544" s="24"/>
      <c r="Z544" s="24"/>
      <c r="AA544" s="30"/>
      <c r="AB544" s="30"/>
      <c r="AC544" s="30"/>
      <c r="AD544" s="30"/>
      <c r="AE544" s="30"/>
      <c r="AF544" s="30"/>
      <c r="AG544" s="30"/>
      <c r="AH544" s="30"/>
      <c r="AI544" s="24"/>
      <c r="AJ544" s="24"/>
      <c r="AK544" s="24"/>
      <c r="AL544" s="26"/>
      <c r="AM544" s="26"/>
      <c r="AN544" s="26"/>
      <c r="AO544" s="26"/>
      <c r="AP544" s="26"/>
    </row>
    <row r="545" spans="1:42" x14ac:dyDescent="0.25">
      <c r="A545" s="5"/>
      <c r="B545" s="6"/>
      <c r="C545" s="17"/>
      <c r="D545" s="17"/>
      <c r="E545" s="5"/>
      <c r="F545" s="14"/>
      <c r="G545" s="5"/>
      <c r="H545" s="5"/>
      <c r="I545" s="5"/>
      <c r="J545" s="5"/>
      <c r="K545" s="5"/>
      <c r="L545" s="5"/>
      <c r="M545" s="24"/>
      <c r="N545" s="24"/>
      <c r="O545" s="24"/>
      <c r="P545" s="24"/>
      <c r="Q545" s="24"/>
      <c r="R545" s="31"/>
      <c r="S545" s="31"/>
      <c r="T545" s="31"/>
      <c r="U545" s="31"/>
      <c r="V545" s="31"/>
      <c r="W545" s="24"/>
      <c r="X545" s="24"/>
      <c r="Y545" s="24"/>
      <c r="Z545" s="24"/>
      <c r="AA545" s="30"/>
      <c r="AB545" s="30"/>
      <c r="AC545" s="30"/>
      <c r="AD545" s="30"/>
      <c r="AE545" s="30"/>
      <c r="AF545" s="30"/>
      <c r="AG545" s="30"/>
      <c r="AH545" s="30"/>
      <c r="AI545" s="24"/>
      <c r="AJ545" s="24"/>
      <c r="AK545" s="24"/>
      <c r="AL545" s="26"/>
      <c r="AM545" s="26"/>
      <c r="AN545" s="26"/>
      <c r="AO545" s="26"/>
      <c r="AP545" s="26"/>
    </row>
    <row r="546" spans="1:42" x14ac:dyDescent="0.25">
      <c r="A546" s="5"/>
      <c r="B546" s="6"/>
      <c r="C546" s="17"/>
      <c r="D546" s="17"/>
      <c r="E546" s="5"/>
      <c r="F546" s="14"/>
      <c r="G546" s="5"/>
      <c r="H546" s="5"/>
      <c r="I546" s="5"/>
      <c r="J546" s="5"/>
      <c r="K546" s="5"/>
      <c r="L546" s="5"/>
      <c r="M546" s="24"/>
      <c r="N546" s="24"/>
      <c r="O546" s="24"/>
      <c r="P546" s="24"/>
      <c r="Q546" s="24"/>
      <c r="R546" s="31"/>
      <c r="S546" s="31"/>
      <c r="T546" s="31"/>
      <c r="U546" s="31"/>
      <c r="V546" s="31"/>
      <c r="W546" s="24"/>
      <c r="X546" s="24"/>
      <c r="Y546" s="24"/>
      <c r="Z546" s="24"/>
      <c r="AA546" s="30"/>
      <c r="AB546" s="30"/>
      <c r="AC546" s="30"/>
      <c r="AD546" s="30"/>
      <c r="AE546" s="30"/>
      <c r="AF546" s="30"/>
      <c r="AG546" s="30"/>
      <c r="AH546" s="30"/>
      <c r="AI546" s="24"/>
      <c r="AJ546" s="24"/>
      <c r="AK546" s="24"/>
      <c r="AL546" s="26"/>
      <c r="AM546" s="26"/>
      <c r="AN546" s="26"/>
      <c r="AO546" s="26"/>
      <c r="AP546" s="26"/>
    </row>
    <row r="547" spans="1:42" x14ac:dyDescent="0.25">
      <c r="A547" s="5"/>
      <c r="B547" s="6"/>
      <c r="C547" s="17"/>
      <c r="D547" s="17"/>
      <c r="E547" s="5"/>
      <c r="F547" s="14"/>
      <c r="G547" s="5"/>
      <c r="H547" s="5"/>
      <c r="I547" s="5"/>
      <c r="J547" s="5"/>
      <c r="K547" s="5"/>
      <c r="L547" s="5"/>
      <c r="M547" s="24"/>
      <c r="N547" s="24"/>
      <c r="O547" s="24"/>
      <c r="P547" s="24"/>
      <c r="Q547" s="24"/>
      <c r="R547" s="31"/>
      <c r="S547" s="31"/>
      <c r="T547" s="31"/>
      <c r="U547" s="31"/>
      <c r="V547" s="31"/>
      <c r="W547" s="24"/>
      <c r="X547" s="24"/>
      <c r="Y547" s="24"/>
      <c r="Z547" s="24"/>
      <c r="AA547" s="30"/>
      <c r="AB547" s="30"/>
      <c r="AC547" s="30"/>
      <c r="AD547" s="30"/>
      <c r="AE547" s="30"/>
      <c r="AF547" s="30"/>
      <c r="AG547" s="30"/>
      <c r="AH547" s="30"/>
      <c r="AI547" s="24"/>
      <c r="AJ547" s="24"/>
      <c r="AK547" s="24"/>
      <c r="AL547" s="26"/>
      <c r="AM547" s="26"/>
      <c r="AN547" s="26"/>
      <c r="AO547" s="26"/>
      <c r="AP547" s="26"/>
    </row>
    <row r="548" spans="1:42" x14ac:dyDescent="0.25">
      <c r="A548" s="5"/>
      <c r="B548" s="6"/>
      <c r="C548" s="17"/>
      <c r="D548" s="17"/>
      <c r="E548" s="5"/>
      <c r="F548" s="14"/>
      <c r="G548" s="5"/>
      <c r="H548" s="5"/>
      <c r="I548" s="5"/>
      <c r="J548" s="5"/>
      <c r="K548" s="5"/>
      <c r="L548" s="5"/>
      <c r="M548" s="24"/>
      <c r="N548" s="24"/>
      <c r="O548" s="24"/>
      <c r="P548" s="24"/>
      <c r="Q548" s="24"/>
      <c r="R548" s="31"/>
      <c r="S548" s="31"/>
      <c r="T548" s="31"/>
      <c r="U548" s="31"/>
      <c r="V548" s="31"/>
      <c r="W548" s="24"/>
      <c r="X548" s="24"/>
      <c r="Y548" s="24"/>
      <c r="Z548" s="24"/>
      <c r="AA548" s="30"/>
      <c r="AB548" s="30"/>
      <c r="AC548" s="30"/>
      <c r="AD548" s="30"/>
      <c r="AE548" s="30"/>
      <c r="AF548" s="30"/>
      <c r="AG548" s="30"/>
      <c r="AH548" s="30"/>
      <c r="AI548" s="24"/>
      <c r="AJ548" s="24"/>
      <c r="AK548" s="24"/>
      <c r="AL548" s="26"/>
      <c r="AM548" s="26"/>
      <c r="AN548" s="26"/>
      <c r="AO548" s="26"/>
      <c r="AP548" s="26"/>
    </row>
    <row r="549" spans="1:42" x14ac:dyDescent="0.25">
      <c r="A549" s="5"/>
      <c r="B549" s="6"/>
      <c r="C549" s="17"/>
      <c r="D549" s="17"/>
      <c r="E549" s="5"/>
      <c r="F549" s="14"/>
      <c r="G549" s="5"/>
      <c r="H549" s="5"/>
      <c r="I549" s="5"/>
      <c r="J549" s="5"/>
      <c r="K549" s="5"/>
      <c r="L549" s="5"/>
      <c r="M549" s="24"/>
      <c r="N549" s="24"/>
      <c r="O549" s="24"/>
      <c r="P549" s="24"/>
      <c r="Q549" s="24"/>
      <c r="R549" s="31"/>
      <c r="S549" s="31"/>
      <c r="T549" s="31"/>
      <c r="U549" s="31"/>
      <c r="V549" s="31"/>
      <c r="W549" s="24"/>
      <c r="X549" s="24"/>
      <c r="Y549" s="24"/>
      <c r="Z549" s="24"/>
      <c r="AA549" s="30"/>
      <c r="AB549" s="30"/>
      <c r="AC549" s="30"/>
      <c r="AD549" s="30"/>
      <c r="AE549" s="30"/>
      <c r="AF549" s="30"/>
      <c r="AG549" s="30"/>
      <c r="AH549" s="30"/>
      <c r="AI549" s="24"/>
      <c r="AJ549" s="24"/>
      <c r="AK549" s="24"/>
      <c r="AL549" s="26"/>
      <c r="AM549" s="26"/>
      <c r="AN549" s="26"/>
      <c r="AO549" s="26"/>
      <c r="AP549" s="26"/>
    </row>
  </sheetData>
  <sheetProtection algorithmName="SHA-512" hashValue="1qeGAg6Mk1Q968YSPn/i8zM45Ezw0+OrKHm6kA5VSQElPF0NSywbis5rHN14ObWRq30o/6AmIUK6iGBaAnIFsQ==" saltValue="0AIsusoh1hCXkKKP26cprA==" spinCount="100000" sheet="1" objects="1" scenarios="1" autoFilter="0" pivotTables="0"/>
  <autoFilter ref="C13:D514" xr:uid="{00000000-0001-0000-0000-000000000000}"/>
  <sortState xmlns:xlrd2="http://schemas.microsoft.com/office/spreadsheetml/2017/richdata2" ref="AN14:AO146">
    <sortCondition ref="AN14:AN146"/>
  </sortState>
  <mergeCells count="9">
    <mergeCell ref="H10:H12"/>
    <mergeCell ref="C10:C12"/>
    <mergeCell ref="E10:E12"/>
    <mergeCell ref="D10:D12"/>
    <mergeCell ref="C4:D4"/>
    <mergeCell ref="C6:D6"/>
    <mergeCell ref="C8:D8"/>
    <mergeCell ref="F10:F12"/>
    <mergeCell ref="G10:G12"/>
  </mergeCells>
  <conditionalFormatting sqref="C4:E4">
    <cfRule type="expression" dxfId="3" priority="7">
      <formula>$P$3=1</formula>
    </cfRule>
  </conditionalFormatting>
  <conditionalFormatting sqref="C6:E6">
    <cfRule type="expression" dxfId="2" priority="1">
      <formula>$P$3=2</formula>
    </cfRule>
  </conditionalFormatting>
  <conditionalFormatting sqref="C8:E8">
    <cfRule type="expression" dxfId="1" priority="2">
      <formula>$P$3=3</formula>
    </cfRule>
  </conditionalFormatting>
  <conditionalFormatting sqref="I4">
    <cfRule type="expression" dxfId="0" priority="6">
      <formula>if+$P$3=1</formula>
    </cfRule>
  </conditionalFormatting>
  <dataValidations count="1">
    <dataValidation type="list" allowBlank="1" showInputMessage="1" showErrorMessage="1" sqref="I11" xr:uid="{00000000-0002-0000-0000-000000000000}">
      <formula1>$M$13:$M$23</formula1>
    </dataValidation>
  </dataValidation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4" r:id="rId4" name="Drop Down 2">
              <controlPr defaultSize="0" autoLine="0" autoPict="0">
                <anchor moveWithCells="1">
                  <from>
                    <xdr:col>4</xdr:col>
                    <xdr:colOff>66675</xdr:colOff>
                    <xdr:row>0</xdr:row>
                    <xdr:rowOff>171450</xdr:rowOff>
                  </from>
                  <to>
                    <xdr:col>4</xdr:col>
                    <xdr:colOff>3114675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O23"/>
  <sheetViews>
    <sheetView workbookViewId="0">
      <selection activeCell="H11" sqref="H11"/>
    </sheetView>
  </sheetViews>
  <sheetFormatPr defaultRowHeight="15" x14ac:dyDescent="0.25"/>
  <cols>
    <col min="4" max="4" width="16.7109375" customWidth="1"/>
    <col min="8" max="8" width="21.5703125" customWidth="1"/>
  </cols>
  <sheetData>
    <row r="3" spans="2:15" x14ac:dyDescent="0.25">
      <c r="D3" s="15" t="s">
        <v>6</v>
      </c>
    </row>
    <row r="4" spans="2:15" x14ac:dyDescent="0.25">
      <c r="D4" s="15" t="s">
        <v>516</v>
      </c>
      <c r="O4" t="s">
        <v>550</v>
      </c>
    </row>
    <row r="5" spans="2:15" x14ac:dyDescent="0.25">
      <c r="D5" s="15" t="s">
        <v>517</v>
      </c>
    </row>
    <row r="6" spans="2:15" x14ac:dyDescent="0.25">
      <c r="D6" s="15" t="s">
        <v>7</v>
      </c>
    </row>
    <row r="7" spans="2:15" x14ac:dyDescent="0.25">
      <c r="C7" t="s">
        <v>548</v>
      </c>
      <c r="D7" s="19" t="s">
        <v>533</v>
      </c>
      <c r="E7" s="21">
        <v>0.85</v>
      </c>
      <c r="F7" t="s">
        <v>534</v>
      </c>
      <c r="G7" t="s">
        <v>535</v>
      </c>
      <c r="H7" t="s">
        <v>536</v>
      </c>
    </row>
    <row r="8" spans="2:15" x14ac:dyDescent="0.25">
      <c r="C8" t="s">
        <v>548</v>
      </c>
      <c r="D8" s="20" t="s">
        <v>537</v>
      </c>
      <c r="E8" s="21">
        <v>0.9</v>
      </c>
      <c r="F8" s="21" t="s">
        <v>539</v>
      </c>
      <c r="G8" s="21" t="s">
        <v>540</v>
      </c>
      <c r="H8" t="s">
        <v>538</v>
      </c>
    </row>
    <row r="9" spans="2:15" x14ac:dyDescent="0.25">
      <c r="B9" t="s">
        <v>549</v>
      </c>
      <c r="D9" s="20" t="s">
        <v>541</v>
      </c>
      <c r="E9" s="21">
        <v>0.5</v>
      </c>
      <c r="F9" t="s">
        <v>542</v>
      </c>
    </row>
    <row r="10" spans="2:15" x14ac:dyDescent="0.25">
      <c r="D10" s="20" t="s">
        <v>543</v>
      </c>
      <c r="E10" s="21">
        <v>0.75</v>
      </c>
    </row>
    <row r="11" spans="2:15" x14ac:dyDescent="0.25">
      <c r="C11" t="s">
        <v>547</v>
      </c>
      <c r="D11" s="20" t="s">
        <v>544</v>
      </c>
      <c r="E11" s="21">
        <v>0.5</v>
      </c>
      <c r="F11" t="s">
        <v>545</v>
      </c>
      <c r="H11" t="s">
        <v>546</v>
      </c>
    </row>
    <row r="12" spans="2:15" x14ac:dyDescent="0.25">
      <c r="D12" s="20" t="s">
        <v>551</v>
      </c>
    </row>
    <row r="13" spans="2:15" x14ac:dyDescent="0.25">
      <c r="D13" s="20"/>
    </row>
    <row r="14" spans="2:15" x14ac:dyDescent="0.25">
      <c r="D14" s="20"/>
    </row>
    <row r="15" spans="2:15" x14ac:dyDescent="0.25">
      <c r="D15" s="20"/>
    </row>
    <row r="16" spans="2:15" x14ac:dyDescent="0.25">
      <c r="D16" s="20"/>
    </row>
    <row r="17" spans="4:4" x14ac:dyDescent="0.25">
      <c r="D17" s="20"/>
    </row>
    <row r="18" spans="4:4" x14ac:dyDescent="0.25">
      <c r="D18" s="20"/>
    </row>
    <row r="19" spans="4:4" x14ac:dyDescent="0.25">
      <c r="D19" s="20"/>
    </row>
    <row r="20" spans="4:4" x14ac:dyDescent="0.25">
      <c r="D20" s="20"/>
    </row>
    <row r="21" spans="4:4" x14ac:dyDescent="0.25">
      <c r="D21" s="20"/>
    </row>
    <row r="22" spans="4:4" x14ac:dyDescent="0.25">
      <c r="D22" s="20"/>
    </row>
    <row r="23" spans="4:4" x14ac:dyDescent="0.25">
      <c r="D23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Sampsel</dc:creator>
  <cp:lastModifiedBy>James Schoenen</cp:lastModifiedBy>
  <dcterms:created xsi:type="dcterms:W3CDTF">2020-12-04T22:46:57Z</dcterms:created>
  <dcterms:modified xsi:type="dcterms:W3CDTF">2026-07-17T18:43:24Z</dcterms:modified>
</cp:coreProperties>
</file>